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66925"/>
  <mc:AlternateContent xmlns:mc="http://schemas.openxmlformats.org/markup-compatibility/2006">
    <mc:Choice Requires="x15">
      <x15ac:absPath xmlns:x15ac="http://schemas.microsoft.com/office/spreadsheetml/2010/11/ac" url="Y:\MacBackups\Work in Progress\as_NFI outcomes data sheet\"/>
    </mc:Choice>
  </mc:AlternateContent>
  <xr:revisionPtr revIDLastSave="0" documentId="10_ncr:100000_{9A7BE29D-ECAF-4939-B911-B7AA22FE3E2E}" xr6:coauthVersionLast="31" xr6:coauthVersionMax="31" xr10:uidLastSave="{00000000-0000-0000-0000-000000000000}"/>
  <bookViews>
    <workbookView xWindow="0" yWindow="0" windowWidth="23040" windowHeight="9060" tabRatio="643" xr2:uid="{00000000-000D-0000-FFFF-FFFF00000000}"/>
  </bookViews>
  <sheets>
    <sheet name="Blue parking badges" sheetId="1" r:id="rId1"/>
    <sheet name="Payroll" sheetId="4" r:id="rId2"/>
    <sheet name="Council tax SPD" sheetId="8" r:id="rId3"/>
    <sheet name="Payments to care providers" sheetId="3" r:id="rId4"/>
    <sheet name="Benefits" sheetId="10" r:id="rId5"/>
    <sheet name="Creditors" sheetId="7" r:id="rId6"/>
    <sheet name="Student funding" sheetId="11" r:id="rId7"/>
    <sheet name="Pensions" sheetId="5" r:id="rId8"/>
    <sheet name="Housing waiting lists" sheetId="9" r:id="rId9"/>
  </sheets>
  <definedNames>
    <definedName name="_xlnm._FilterDatabase" localSheetId="0" hidden="1">'Blue parking badges'!$A$5:$B$31</definedName>
    <definedName name="_xlnm._FilterDatabase" localSheetId="2" hidden="1">'Council tax SPD'!$A$5:$I$35</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7" i="7" l="1"/>
  <c r="Q45" i="7"/>
  <c r="I13" i="4"/>
  <c r="G18" i="3" l="1"/>
  <c r="N10" i="8" l="1"/>
  <c r="O35" i="7"/>
  <c r="Q35" i="7" s="1"/>
  <c r="K29" i="8" l="1"/>
  <c r="K27" i="8"/>
  <c r="K18" i="8"/>
  <c r="N18" i="8" s="1"/>
  <c r="K17" i="8"/>
  <c r="N17" i="8" s="1"/>
  <c r="K8" i="8"/>
  <c r="N8" i="8" s="1"/>
  <c r="K21" i="8"/>
  <c r="K28" i="8" l="1"/>
  <c r="N28" i="8" s="1"/>
  <c r="K26" i="8"/>
  <c r="N26" i="8" s="1"/>
  <c r="K19" i="8"/>
  <c r="N19" i="8" s="1"/>
  <c r="K15" i="8"/>
  <c r="N15" i="8" s="1"/>
  <c r="K13" i="8"/>
  <c r="N13" i="8" s="1"/>
  <c r="K12" i="8"/>
  <c r="N12" i="8" s="1"/>
  <c r="M31" i="8"/>
  <c r="N31" i="8" l="1"/>
  <c r="S17" i="5"/>
  <c r="I12" i="4" l="1"/>
  <c r="K12" i="4" s="1"/>
  <c r="D18" i="3" l="1"/>
  <c r="D30" i="1" l="1"/>
  <c r="E30" i="1" s="1"/>
  <c r="D16" i="1"/>
  <c r="E16" i="1" s="1"/>
  <c r="D21" i="1"/>
  <c r="E21" i="1" s="1"/>
  <c r="D15" i="1"/>
  <c r="E15" i="1" s="1"/>
  <c r="D7" i="1"/>
  <c r="E7" i="1" s="1"/>
  <c r="D25" i="1"/>
  <c r="E25" i="1" s="1"/>
  <c r="D26" i="1"/>
  <c r="E26" i="1" s="1"/>
  <c r="D28" i="1"/>
  <c r="E28" i="1" s="1"/>
  <c r="D20" i="1"/>
  <c r="E20" i="1" s="1"/>
  <c r="D27" i="1"/>
  <c r="E27" i="1" s="1"/>
  <c r="D14" i="1"/>
  <c r="E14" i="1" s="1"/>
  <c r="D12" i="1"/>
  <c r="E12" i="1" s="1"/>
  <c r="D13" i="1"/>
  <c r="E13" i="1" s="1"/>
  <c r="D8" i="1"/>
  <c r="E8" i="1" s="1"/>
  <c r="D18" i="1"/>
  <c r="E18" i="1" s="1"/>
  <c r="D22" i="1"/>
  <c r="E22" i="1" s="1"/>
  <c r="D17" i="1"/>
  <c r="E17" i="1" s="1"/>
  <c r="D6" i="1"/>
  <c r="E6" i="1" s="1"/>
  <c r="D11" i="1"/>
  <c r="E11" i="1" s="1"/>
  <c r="D9" i="1"/>
  <c r="E9" i="1" s="1"/>
  <c r="D23" i="1"/>
  <c r="E23" i="1" s="1"/>
  <c r="D10" i="1"/>
  <c r="E10" i="1" s="1"/>
  <c r="D24" i="1"/>
  <c r="E24" i="1" s="1"/>
  <c r="D19" i="1"/>
  <c r="E19" i="1" s="1"/>
  <c r="Q25" i="7" l="1"/>
  <c r="P45" i="7"/>
  <c r="P47" i="7" s="1"/>
  <c r="O37" i="7" l="1"/>
  <c r="O44" i="7"/>
  <c r="O17" i="7"/>
  <c r="O36" i="7"/>
  <c r="O11" i="7"/>
  <c r="O16" i="7"/>
  <c r="O43" i="7"/>
  <c r="O34" i="7"/>
  <c r="O14" i="7"/>
  <c r="O10" i="7"/>
  <c r="O13" i="7"/>
  <c r="O12" i="7"/>
  <c r="O15" i="7"/>
  <c r="O33" i="7"/>
  <c r="O9" i="7"/>
  <c r="O42" i="7"/>
  <c r="O41" i="7"/>
  <c r="O38" i="7"/>
  <c r="O39" i="7"/>
  <c r="O40" i="7"/>
  <c r="O22" i="7"/>
  <c r="O32" i="7"/>
  <c r="O31" i="7"/>
  <c r="O30" i="7"/>
  <c r="O8" i="7"/>
  <c r="O21" i="7"/>
  <c r="O7" i="7"/>
  <c r="O20" i="7"/>
  <c r="O29" i="7"/>
  <c r="O28" i="7"/>
  <c r="O19" i="7"/>
  <c r="O27" i="7"/>
  <c r="O26" i="7"/>
  <c r="O6" i="7"/>
  <c r="O18" i="7"/>
  <c r="O24" i="7"/>
  <c r="O23" i="7"/>
  <c r="O45" i="7" l="1"/>
  <c r="O47" i="7"/>
  <c r="G13" i="9"/>
  <c r="G12" i="9"/>
  <c r="G10" i="9"/>
  <c r="G9" i="9"/>
  <c r="G8" i="9"/>
  <c r="G7" i="9"/>
  <c r="G6" i="9"/>
  <c r="I31" i="8"/>
  <c r="I10" i="4" l="1"/>
  <c r="K10" i="4" s="1"/>
  <c r="I11" i="4"/>
  <c r="K11" i="4" s="1"/>
  <c r="I9" i="4"/>
  <c r="K9" i="4" s="1"/>
  <c r="I8" i="4"/>
  <c r="K8" i="4" s="1"/>
  <c r="I7" i="4"/>
  <c r="K7" i="4" s="1"/>
  <c r="I6" i="4"/>
  <c r="K6" i="4" s="1"/>
  <c r="K13" i="4" l="1"/>
  <c r="K15" i="4" s="1"/>
  <c r="J9" i="3" l="1"/>
  <c r="J17" i="3"/>
  <c r="J16" i="3"/>
  <c r="J15" i="3"/>
  <c r="J14" i="3"/>
  <c r="J13" i="3"/>
  <c r="J11" i="3"/>
  <c r="J10" i="3"/>
  <c r="J12" i="3"/>
  <c r="J8" i="3"/>
  <c r="J6" i="3"/>
  <c r="J7" i="3"/>
  <c r="F18" i="3"/>
  <c r="E18" i="3"/>
  <c r="B29" i="1"/>
  <c r="D29" i="1" l="1"/>
  <c r="E29" i="1" s="1"/>
  <c r="B31" i="1"/>
  <c r="D31" i="1" s="1"/>
  <c r="E31" i="1" s="1"/>
  <c r="J18" i="3"/>
</calcChain>
</file>

<file path=xl/sharedStrings.xml><?xml version="1.0" encoding="utf-8"?>
<sst xmlns="http://schemas.openxmlformats.org/spreadsheetml/2006/main" count="446" uniqueCount="224">
  <si>
    <t>AuthorityTypeCode</t>
  </si>
  <si>
    <t>Argyll and Bute Council</t>
  </si>
  <si>
    <t>CC</t>
  </si>
  <si>
    <t>Aberdeen City Council</t>
  </si>
  <si>
    <t>Aberdeenshire Council</t>
  </si>
  <si>
    <t>Angus Council</t>
  </si>
  <si>
    <t>Clackmannanshire Council</t>
  </si>
  <si>
    <t>Comhairle nan Eilean Siar</t>
  </si>
  <si>
    <t>City of Glasgow College</t>
  </si>
  <si>
    <t>Crown Office</t>
  </si>
  <si>
    <t>Dumfries &amp; Galloway Council</t>
  </si>
  <si>
    <t>Dundee City Council</t>
  </si>
  <si>
    <t>East Ayrshire Council</t>
  </si>
  <si>
    <t>Edinburgh City Council</t>
  </si>
  <si>
    <t>Edinburgh College</t>
  </si>
  <si>
    <t>East Dunbartonshire Council</t>
  </si>
  <si>
    <t>East Lothian Council</t>
  </si>
  <si>
    <t>East Renfrewshire Council</t>
  </si>
  <si>
    <t>Falkirk Council</t>
  </si>
  <si>
    <t>Fife College</t>
  </si>
  <si>
    <t>Fife Council</t>
  </si>
  <si>
    <t>Forestry Commission Scotland / FES</t>
  </si>
  <si>
    <t>Glasgow City Council</t>
  </si>
  <si>
    <t>Glasgow Kelvin College</t>
  </si>
  <si>
    <t>The Highland Council</t>
  </si>
  <si>
    <t>Historic Environment Scotland</t>
  </si>
  <si>
    <t>Inverclyde Council</t>
  </si>
  <si>
    <t>Midlothian Council</t>
  </si>
  <si>
    <t>Moray Council</t>
  </si>
  <si>
    <t>North Ayrshire Council</t>
  </si>
  <si>
    <t>New College Lanarkshire</t>
  </si>
  <si>
    <t>NHS Greater Glasgow &amp; Clyde</t>
  </si>
  <si>
    <t>NHS Grampian</t>
  </si>
  <si>
    <t>NHS Borders</t>
  </si>
  <si>
    <t>NHS Highland</t>
  </si>
  <si>
    <t>NHS Lanarkshire</t>
  </si>
  <si>
    <t>North Lanarkshire Council</t>
  </si>
  <si>
    <t>National Museums of Scotland</t>
  </si>
  <si>
    <t>Orkney Isles Council</t>
  </si>
  <si>
    <t>Perth &amp; Kinross Council</t>
  </si>
  <si>
    <t>Renfrewshire Council</t>
  </si>
  <si>
    <t>South Ayrshire Council</t>
  </si>
  <si>
    <t>Scottish Borders Council</t>
  </si>
  <si>
    <t>The Scottish Government</t>
  </si>
  <si>
    <t>Scottish Qualifications Authority</t>
  </si>
  <si>
    <t>Scottish Water</t>
  </si>
  <si>
    <t>Scottish Environmental Protection Agency</t>
  </si>
  <si>
    <t>The Scottish Fire and Rescue Service</t>
  </si>
  <si>
    <t>Shetland Isles Council</t>
  </si>
  <si>
    <t>Shetland NHS Board</t>
  </si>
  <si>
    <t>The Scottish Legal Aid Board</t>
  </si>
  <si>
    <t>South Lanarkshire Council</t>
  </si>
  <si>
    <t>Scottish Public Pensions Agency</t>
  </si>
  <si>
    <t>Scottish Prison Service</t>
  </si>
  <si>
    <t>Stirling Council</t>
  </si>
  <si>
    <t>The Scottish Police Authority</t>
  </si>
  <si>
    <t>The State Hospital</t>
  </si>
  <si>
    <t>West Dunbartonshire Council</t>
  </si>
  <si>
    <t>West Lothian Council</t>
  </si>
  <si>
    <t>late savings from NFI 2014/15</t>
  </si>
  <si>
    <t xml:space="preserve"> estimates</t>
  </si>
  <si>
    <t>Pilot exercise overpayments</t>
  </si>
  <si>
    <t>Council</t>
  </si>
  <si>
    <t>pilot estimates</t>
  </si>
  <si>
    <t>Late savings from NFI 2014/15</t>
  </si>
  <si>
    <t>Estimates</t>
  </si>
  <si>
    <t>Payroll</t>
  </si>
  <si>
    <t>Section 2_A_Confirmed value of overpayments_forward savings</t>
  </si>
  <si>
    <t>Section 2_C_Confirmed value of overpayments_forward savings</t>
  </si>
  <si>
    <t>Section 2_C_No_of prosecutions</t>
  </si>
  <si>
    <t>Section 2_D</t>
  </si>
  <si>
    <t>Section 2_A_No_of cases not previously identified</t>
  </si>
  <si>
    <t>Section 2_C_No_of cases not previously identified</t>
  </si>
  <si>
    <t>Section 2_E_No_of cases not previously identified</t>
  </si>
  <si>
    <t>Section 2_E_No_of prosecutions</t>
  </si>
  <si>
    <t>Section2_Value24</t>
  </si>
  <si>
    <t>Section Totals_Overpayments_Section 2_Deceased Pensioner Forward Savings_Totals_£</t>
  </si>
  <si>
    <t>Section Totals_Overpayments_Section 2_Injury benefit_Totals_£</t>
  </si>
  <si>
    <t>Section 8_H_Value of fraud_overpayments</t>
  </si>
  <si>
    <t>Section 8_I_No_of frauds_overpayments</t>
  </si>
  <si>
    <t>Section 8_I_Value of fraud_overpayments</t>
  </si>
  <si>
    <t>Section 8_J_No_of frauds_overpayments</t>
  </si>
  <si>
    <t>Section 8_J_Value of fraud_overpayments</t>
  </si>
  <si>
    <t>Section8_Value24</t>
  </si>
  <si>
    <t>Section8_Value28</t>
  </si>
  <si>
    <t>Section8_Value32</t>
  </si>
  <si>
    <t>Section 8_H_No_of cases where recovery is in progress</t>
  </si>
  <si>
    <t>Section 8_I_No_of cases where action take to correct error</t>
  </si>
  <si>
    <t>Section 8_I_No_of cases where recovery is in progress</t>
  </si>
  <si>
    <t>Section 8_J_No_of cases where action take to correct error</t>
  </si>
  <si>
    <t>Report</t>
  </si>
  <si>
    <t>CTAX total- 1-4-16 (actuals)</t>
  </si>
  <si>
    <t>CTAX total- 31-3-18 (actuals)</t>
  </si>
  <si>
    <t>CTAX 2016/17 (actuals)</t>
  </si>
  <si>
    <t>CTAX total- 1-4-16 ESTIMATE</t>
  </si>
  <si>
    <t>CTAX total- 31-3-18 ESTIMATE</t>
  </si>
  <si>
    <t>CTAX 16/17 estimate</t>
  </si>
  <si>
    <t>TOTAL CTAX SPD</t>
  </si>
  <si>
    <t>Council tax discounts</t>
  </si>
  <si>
    <t>Housing waiting lists</t>
  </si>
  <si>
    <t>RECHECK totals</t>
  </si>
  <si>
    <t>No of properties recovered/ applicants removed from waiting list</t>
  </si>
  <si>
    <t>West Dunbartonshire</t>
  </si>
  <si>
    <t>Section 1_HB actual Ops</t>
  </si>
  <si>
    <t>Section 1_No_Of_HB_Cases</t>
  </si>
  <si>
    <t>Section 1_IS_JSA</t>
  </si>
  <si>
    <t>Section 1_Other_e_g_pension credit- HB Other</t>
  </si>
  <si>
    <t>Section 1_No_where recovery is in progress</t>
  </si>
  <si>
    <t>Section 1_Value of over_payments (non confirmed actual ops)</t>
  </si>
  <si>
    <t>Section 5_A_i_Fraud</t>
  </si>
  <si>
    <t>Section 5_A_ii_Customer Error</t>
  </si>
  <si>
    <t>Section 5_A_iii_Official Error</t>
  </si>
  <si>
    <t>Section 1_Weekly reduction in benefit (used for estimate)</t>
  </si>
  <si>
    <t>manual</t>
  </si>
  <si>
    <t>Total HB estimate (16/17 web app)</t>
  </si>
  <si>
    <t>HB actuals total (16/17 web app)</t>
  </si>
  <si>
    <t>TOTAL HB (16/17 web app)</t>
  </si>
  <si>
    <t>Recheck HB estimate</t>
  </si>
  <si>
    <t>Recheck HB actual</t>
  </si>
  <si>
    <t>Recheck total</t>
  </si>
  <si>
    <t>Councils</t>
  </si>
  <si>
    <t>NFI 14/15 late savings</t>
  </si>
  <si>
    <t>No of Blue badges</t>
  </si>
  <si>
    <t>Blue badges</t>
  </si>
  <si>
    <t>Total</t>
  </si>
  <si>
    <t>Organisation</t>
  </si>
  <si>
    <t>This outcomes from wider NFI information. It is where the householder is claiming a CT SPD yet other NFI information suggests there may be more than one person in the household.</t>
  </si>
  <si>
    <t>NFI 2016/17 actual overpayments</t>
  </si>
  <si>
    <t>Number of cases</t>
  </si>
  <si>
    <t>Number of outcomes</t>
  </si>
  <si>
    <t>number of outcomes</t>
  </si>
  <si>
    <t>No of cases</t>
  </si>
  <si>
    <t>College</t>
  </si>
  <si>
    <t>Local authorities</t>
  </si>
  <si>
    <t>Central Government body</t>
  </si>
  <si>
    <t>Sector</t>
  </si>
  <si>
    <t>Central government body</t>
  </si>
  <si>
    <t>local authority</t>
  </si>
  <si>
    <t>NHS body</t>
  </si>
  <si>
    <t>Section 2_A_No_of prosecutions</t>
  </si>
  <si>
    <t>Section 2_B_No_of cases not previously identified</t>
  </si>
  <si>
    <t>Section2OPSum</t>
  </si>
  <si>
    <t xml:space="preserve">Deceased pension total </t>
  </si>
  <si>
    <t>National report 16/17 figures</t>
  </si>
  <si>
    <t>NFI 2014/15 late savings</t>
  </si>
  <si>
    <t>confirmed new/amended  value with participant?</t>
  </si>
  <si>
    <t>AuthorityTitle</t>
  </si>
  <si>
    <t>AuditSupplier</t>
  </si>
  <si>
    <t>AS - KPMG</t>
  </si>
  <si>
    <t>AS - Grant Thornton</t>
  </si>
  <si>
    <t>AS</t>
  </si>
  <si>
    <t>AS - Scott Moncrieff</t>
  </si>
  <si>
    <t>AS - Ernst and Young</t>
  </si>
  <si>
    <t>GOVD</t>
  </si>
  <si>
    <t>Original WRONG figures sent for factual accuracy</t>
  </si>
  <si>
    <t>emailed 5.11.18</t>
  </si>
  <si>
    <t>emailed 6.11.18</t>
  </si>
  <si>
    <t>diff £11,359.57- form 4 at 31.3.18 higher than £78k</t>
  </si>
  <si>
    <t>diff £58.744.78- form 4 at 31.3.18 higher than £360k</t>
  </si>
  <si>
    <t>diff £10,151.58- form 4 at 31.3.18 higher than this £117k</t>
  </si>
  <si>
    <t>diff £18,836.53- form 4 £105,844.67</t>
  </si>
  <si>
    <t>diff £51,325.64 - form 4 £100,953.49</t>
  </si>
  <si>
    <t>diff £1482.27-form 4 at 31.3.18 higher than £89k</t>
  </si>
  <si>
    <t>revised total after "other match" differences</t>
  </si>
  <si>
    <t>diff £7,279.76 -form 4 £294,335.70. explained diff 15/11 to council</t>
  </si>
  <si>
    <t>Notes:</t>
  </si>
  <si>
    <t>3. The figures used in this report for detecting fraud, overpayments and errors include outcomes already delivered (actual amounts participants have recorded) and estimates. Estimates are included where it is reasonable to assume that incidents of fraud, overpayments and errors would have continued undetected without NFI data matching. An estimated value of £575 has been used to reflect lost parking and congestion charge revenue.</t>
  </si>
  <si>
    <t>Total number of badges</t>
  </si>
  <si>
    <t>Note:</t>
  </si>
  <si>
    <t>1. The figures used in this report for detecting fraud, overpayments and errors include outcomes already delivered (actual amounts participants have recorded) and estimates. Estimates are included where it is reasonable to assume that incidents of fraud, overpayments and errors would have continued undetected without NFI data matching. An estimated value of £7,000 has been allocated to each case based on the average weekly cost of residential care multiplied by 13 weeks.</t>
  </si>
  <si>
    <t>Section 4A - Amount of overpayment or error</t>
  </si>
  <si>
    <t>Section 4A - No. of prosecutions</t>
  </si>
  <si>
    <t>Section 4B - Amount of overpayment or error</t>
  </si>
  <si>
    <t>Section 4B - No. of prosecutions</t>
  </si>
  <si>
    <t>Section 4C - Amount of overpayment or error</t>
  </si>
  <si>
    <t>Overpayments from NFI 2016/17</t>
  </si>
  <si>
    <t>Section 2A - No. of prosecutions</t>
  </si>
  <si>
    <t>Section 2B - No. of cases not previously identified</t>
  </si>
  <si>
    <t>Section 2C -Confirmed value of overpayments - forward savings</t>
  </si>
  <si>
    <t>Section 2A - Confirmed value of overpayments - forward savings</t>
  </si>
  <si>
    <t>Section 2C - No. of prosecutions</t>
  </si>
  <si>
    <t>Section 2D</t>
  </si>
  <si>
    <t>Section 2A - No. of cases not previously identified</t>
  </si>
  <si>
    <t>Section 2C - No. of cases not previously identified</t>
  </si>
  <si>
    <t>Section 2E - No. of cases not previously identified</t>
  </si>
  <si>
    <t>Section 2E - No_of prosecutions</t>
  </si>
  <si>
    <t>Section 2 - Value24</t>
  </si>
  <si>
    <t>Section Totals - Overpayments - Section 2 - Deceased Pensioner Forward Savings - Totals £</t>
  </si>
  <si>
    <t>Section Totals - Overpayments - Section 2 - Injury benefit - Totals £</t>
  </si>
  <si>
    <t>Section2 - OPSum</t>
  </si>
  <si>
    <t>Abatement total</t>
  </si>
  <si>
    <t xml:space="preserve">Benefits </t>
  </si>
  <si>
    <t>Payments to private care home providers</t>
  </si>
  <si>
    <t>Occupational pensions</t>
  </si>
  <si>
    <t>The 2016/17 NFI Scottish outcomes are all derived from the 2016/17 NFI exercise</t>
  </si>
  <si>
    <t>Total £</t>
  </si>
  <si>
    <t>Estimated outcome £</t>
  </si>
  <si>
    <t>2. The figures used in this report for detecting fraud, overpayments and errors include outcomes already delivered (actual amounts participants have recorded) and estimates. Estimates are included where it is reasonable to assume that incidents of fraud, overpayments and errors would have continued undetected without NFI data matching. The estimate used for council tax discounts is the annual value of the discount cancelled multiplied by two years.</t>
  </si>
  <si>
    <t>Benefits £</t>
  </si>
  <si>
    <t>Total 2016/17 NFI per report £</t>
  </si>
  <si>
    <r>
      <t>Adjustments</t>
    </r>
    <r>
      <rPr>
        <b/>
        <vertAlign val="superscript"/>
        <sz val="10"/>
        <color theme="0"/>
        <rFont val="Arial"/>
        <family val="2"/>
      </rPr>
      <t>1</t>
    </r>
  </si>
  <si>
    <t>NFI 2016/17 outcomes
£</t>
  </si>
  <si>
    <t>Student Awards Agency for Scotland</t>
  </si>
  <si>
    <t xml:space="preserve">Number </t>
  </si>
  <si>
    <t>The 2016/17 Scottish outcomes are derived from the 2016/17 NFI exercise and late outcomes from the 2014/15 NFI exercise. Detailed data from the 2014/15 NFI exercise has been deleted in order to comply with data protection requirements and so cannot be assigned to an individual organisation.</t>
  </si>
  <si>
    <t>The 2016/17 NFI Scottish outcomes are derived from the 2016/17 NFI exercise and late outcomes from the 2014/15 NFI exercise. Detailed data from the 2014/15 NFI exercise has been deleted in order to comply with data protection requirements and so cannot be assigned to an individual organisation.</t>
  </si>
  <si>
    <t>The 2016/17  NFI Scottish outcomes are derived from the 2016/17 NFI exercise and late outcomes from the 2014/15 NFI exercise. Detailed data from the 2014/15 NFI exercise has been deleted in order to comply with data protection requirements and so cannot be assigned to an individual organisation.</t>
  </si>
  <si>
    <r>
      <t>Amendments</t>
    </r>
    <r>
      <rPr>
        <b/>
        <vertAlign val="superscript"/>
        <sz val="10"/>
        <color theme="0"/>
        <rFont val="Arial"/>
        <family val="2"/>
      </rPr>
      <t>2</t>
    </r>
  </si>
  <si>
    <t>Scotland</t>
  </si>
  <si>
    <t>1. Errors identified where badges were double counted in the 2014/15 NFI.</t>
  </si>
  <si>
    <t>2. The  error in Angus Council was identified by the Cabinet Office after the 2016/17  NFI report was published and the  errors in North Lanarkshire and Midlothian Councils were identified by the councils in November 2018.</t>
  </si>
  <si>
    <t>1. One estimation error was identified in the 2014/15 NFI exercise</t>
  </si>
  <si>
    <t xml:space="preserve">2. The figures used in this report for detecting fraud, overpayments and errors include outcomes already delivered (actual amounts participants have recorded) and estimates. Estimates are included where it is reasonable to assume that incidents of fraud, overpayments and errors would have continued undetected without NFI data matching. Estimates used for payroll matches are as follows:
- £5,000 for each employee who is dismissed or resigns as a result of NFI matching, or £10,000 for each resignation or dismissal for employees who have no right to work in the UK. Estimates are based on the past value of fraud (for example incorrect payment of sick leave), the costs associated with removing fraudulent employees from their posts, and the preventative forward savings for avoidance of a Home Office penalty for employing illegal workers. 
- £50,000 for employees removed from the UK.
</t>
  </si>
  <si>
    <t>1. Council tax individual matches have been deleted following the publication of the 2016/17 NFI report due to data protection requirements and so individual councils cannot verify outcomes in detail.</t>
  </si>
  <si>
    <t>The 2016/17 NFI Scottish outcomes are derived from the 2016/17 NFI exercise and late outcomes from the 2014/15 NFI  exercise. Detailed data from the 2014/15 NFI exercise has been deleted in order to comply with data protection requirements and so cannot be assigned to an individual organisation.</t>
  </si>
  <si>
    <t>1. Outcomes recorded under Scotland are those identified centrally by DWP for Scottish benefit recipients but DWP has not allocated to a specific local authority.</t>
  </si>
  <si>
    <t xml:space="preserve">2. The figures used in this report for detecting fraud, overpayments and errors include outcomes already delivered (actual amounts participants have recorded) and estimates. Estimates are included where it is reasonable to assume that incidents of fraud, overpayments and errors would have continued undetected without NFI data matching. The estimate used for benefits is the weekly benefit reduction multiplied by 21 weeks. </t>
  </si>
  <si>
    <t>1. These adjustments were errors identified by the Cabinet Office after the NFI 2016/17 report was published with the excpetion of the adjustment for South Lanarkshire Council. South Lanarkshire Council initially identified £195,808 as outcomes at 31 March 2018. However it was subsequently identified that £177,050 of these outcomes had not been identified as a result of NFI matches but instead as a result of other counter fraud activity undertaken by the council.</t>
  </si>
  <si>
    <t xml:space="preserve">The figures used in this report for detecting fraud, overpayments and errors include outcomes already delivered (actual amounts participants have recorded) and estimates. Estimates are included where it is reasonable to assume that incidents of fraud, overpayments and errors would have continued undetected without NFI data matching. The estimate used for outcomes where it has been identified that the pensioner has died, is the annual pension multiplied by the number of years until the pensioner would have reached the age of 85. </t>
  </si>
  <si>
    <r>
      <t>late corrections to the NFI 2014/15 - one error identified</t>
    </r>
    <r>
      <rPr>
        <vertAlign val="superscript"/>
        <sz val="10"/>
        <color theme="1"/>
        <rFont val="Arial"/>
        <family val="2"/>
      </rPr>
      <t>1</t>
    </r>
  </si>
  <si>
    <r>
      <t>Late corrections from NFI 2014/15</t>
    </r>
    <r>
      <rPr>
        <vertAlign val="superscript"/>
        <sz val="10"/>
        <color theme="1"/>
        <rFont val="Arial"/>
        <family val="2"/>
      </rPr>
      <t>1</t>
    </r>
  </si>
  <si>
    <r>
      <t>Subtotal</t>
    </r>
    <r>
      <rPr>
        <vertAlign val="superscript"/>
        <sz val="10"/>
        <color theme="1"/>
        <rFont val="Arial"/>
        <family val="2"/>
      </rPr>
      <t>1</t>
    </r>
  </si>
  <si>
    <t xml:space="preserve">         Creditors errors</t>
  </si>
  <si>
    <t xml:space="preserve">         Student Funding Applications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</si>
</sst>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Red]\-&quot;£&quot;#,##0"/>
    <numFmt numFmtId="43" formatCode="_-* #,##0.00_-;\-* #,##0.00_-;_-* &quot;-&quot;??_-;_-@_-"/>
    <numFmt numFmtId="164" formatCode="&quot;£&quot;#,##0"/>
    <numFmt numFmtId="165" formatCode="_-* #,##0_-;\-* #,##0_-;_-* &quot;-&quot;??_-;_-@_-"/>
  </numFmts>
  <fonts count="3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rgb="FF323232"/>
      <name val="Arial"/>
      <family val="2"/>
    </font>
    <font>
      <b/>
      <u/>
      <sz val="10"/>
      <color theme="1"/>
      <name val="Arial"/>
      <family val="2"/>
    </font>
    <font>
      <sz val="10"/>
      <color theme="1"/>
      <name val="Arial"/>
      <family val="2"/>
    </font>
    <font>
      <b/>
      <sz val="10"/>
      <name val="Arial"/>
      <family val="2"/>
    </font>
    <font>
      <b/>
      <sz val="10"/>
      <color theme="1"/>
      <name val="Arial"/>
      <family val="2"/>
    </font>
    <font>
      <b/>
      <sz val="18"/>
      <color rgb="FF006B8D"/>
      <name val="Arial"/>
      <family val="2"/>
    </font>
    <font>
      <b/>
      <sz val="10"/>
      <color theme="0"/>
      <name val="Arial"/>
      <family val="2"/>
    </font>
    <font>
      <b/>
      <vertAlign val="superscript"/>
      <sz val="10"/>
      <color theme="0"/>
      <name val="Arial"/>
      <family val="2"/>
    </font>
    <font>
      <sz val="11"/>
      <color rgb="FF006B8D"/>
      <name val="Arial"/>
      <family val="2"/>
    </font>
    <font>
      <sz val="9"/>
      <color theme="1"/>
      <name val="Arial"/>
      <family val="2"/>
    </font>
    <font>
      <b/>
      <sz val="14"/>
      <color theme="1"/>
      <name val="Arial"/>
      <family val="2"/>
    </font>
    <font>
      <vertAlign val="superscript"/>
      <sz val="10"/>
      <color theme="1"/>
      <name val="Arial"/>
      <family val="2"/>
    </font>
    <font>
      <sz val="11"/>
      <color theme="1"/>
      <name val="Arial"/>
      <family val="2"/>
    </font>
    <font>
      <sz val="11"/>
      <color rgb="FF323232"/>
      <name val="Arial"/>
      <family val="2"/>
    </font>
    <font>
      <b/>
      <sz val="11"/>
      <color rgb="FFFF0000"/>
      <name val="Arial"/>
      <family val="2"/>
    </font>
  </fonts>
  <fills count="32">
    <fill>
      <patternFill patternType="none"/>
    </fill>
    <fill>
      <patternFill patternType="gray125"/>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rgb="FFFFFF00"/>
        <bgColor indexed="64"/>
      </patternFill>
    </fill>
    <fill>
      <patternFill patternType="solid">
        <fgColor theme="0"/>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rgb="FF006B8D"/>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rgb="FF006B8D"/>
      </top>
      <bottom/>
      <diagonal/>
    </border>
    <border>
      <left/>
      <right/>
      <top/>
      <bottom style="thin">
        <color rgb="FF006B8D"/>
      </bottom>
      <diagonal/>
    </border>
    <border>
      <left/>
      <right/>
      <top style="thin">
        <color rgb="FF006B8D"/>
      </top>
      <bottom style="thin">
        <color rgb="FF006B8D"/>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4" applyNumberFormat="0" applyAlignment="0" applyProtection="0"/>
    <xf numFmtId="0" fontId="9" fillId="5" borderId="5" applyNumberFormat="0" applyAlignment="0" applyProtection="0"/>
    <xf numFmtId="0" fontId="10" fillId="5" borderId="4" applyNumberFormat="0" applyAlignment="0" applyProtection="0"/>
    <xf numFmtId="0" fontId="11" fillId="0" borderId="6" applyNumberFormat="0" applyFill="0" applyAlignment="0" applyProtection="0"/>
    <xf numFmtId="0" fontId="12" fillId="6" borderId="7" applyNumberFormat="0" applyAlignment="0" applyProtection="0"/>
    <xf numFmtId="0" fontId="13" fillId="0" borderId="0" applyNumberFormat="0" applyFill="0" applyBorder="0" applyAlignment="0" applyProtection="0"/>
    <xf numFmtId="0" fontId="1" fillId="7"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6"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6"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6"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0" borderId="0"/>
    <xf numFmtId="49" fontId="23" fillId="31" borderId="0">
      <alignment wrapText="1"/>
    </xf>
    <xf numFmtId="0" fontId="22" fillId="0" borderId="11">
      <alignment vertical="center"/>
    </xf>
    <xf numFmtId="0" fontId="19" fillId="0" borderId="0"/>
    <xf numFmtId="0" fontId="20" fillId="0" borderId="12"/>
    <xf numFmtId="0" fontId="25" fillId="0" borderId="0">
      <alignment horizontal="left" vertical="top" wrapText="1"/>
    </xf>
    <xf numFmtId="0" fontId="26" fillId="0" borderId="0" applyAlignment="0">
      <alignment vertical="top"/>
      <protection locked="0"/>
    </xf>
    <xf numFmtId="0" fontId="21" fillId="0" borderId="10"/>
    <xf numFmtId="43" fontId="1" fillId="0" borderId="0" applyFont="0" applyFill="0" applyBorder="0" applyAlignment="0" applyProtection="0"/>
  </cellStyleXfs>
  <cellXfs count="104">
    <xf numFmtId="0" fontId="0" fillId="0" borderId="0" xfId="0"/>
    <xf numFmtId="0" fontId="0" fillId="27" borderId="0" xfId="0" applyFill="1"/>
    <xf numFmtId="0" fontId="0" fillId="0" borderId="0" xfId="0"/>
    <xf numFmtId="0" fontId="0" fillId="26" borderId="0" xfId="0" applyFill="1"/>
    <xf numFmtId="0" fontId="15" fillId="0" borderId="0" xfId="0" applyFont="1" applyFill="1"/>
    <xf numFmtId="0" fontId="0" fillId="0" borderId="0" xfId="0"/>
    <xf numFmtId="0" fontId="0" fillId="0" borderId="0" xfId="0"/>
    <xf numFmtId="0" fontId="0" fillId="0" borderId="0" xfId="0"/>
    <xf numFmtId="0" fontId="0" fillId="29" borderId="0" xfId="0" applyFill="1"/>
    <xf numFmtId="0" fontId="0" fillId="0" borderId="0" xfId="0"/>
    <xf numFmtId="0" fontId="0" fillId="28" borderId="0" xfId="0" applyFill="1" applyBorder="1"/>
    <xf numFmtId="0" fontId="0" fillId="30" borderId="0" xfId="0" applyFill="1"/>
    <xf numFmtId="164" fontId="0" fillId="0" borderId="0" xfId="0" applyNumberFormat="1"/>
    <xf numFmtId="0" fontId="0" fillId="0" borderId="0" xfId="0" applyFill="1"/>
    <xf numFmtId="0" fontId="19" fillId="0" borderId="0" xfId="0" applyFont="1"/>
    <xf numFmtId="0" fontId="19" fillId="0" borderId="0" xfId="0" applyFont="1" applyFill="1"/>
    <xf numFmtId="0" fontId="19" fillId="0" borderId="0" xfId="0" applyFont="1" applyAlignment="1">
      <alignment vertical="top" wrapText="1"/>
    </xf>
    <xf numFmtId="0" fontId="17" fillId="0" borderId="0" xfId="0" applyFont="1"/>
    <xf numFmtId="0" fontId="19" fillId="0" borderId="0" xfId="0" applyFont="1" applyAlignment="1">
      <alignment horizontal="left" wrapText="1"/>
    </xf>
    <xf numFmtId="0" fontId="18" fillId="0" borderId="10" xfId="0" applyFont="1" applyBorder="1"/>
    <xf numFmtId="0" fontId="19" fillId="0" borderId="0" xfId="0" applyFont="1" applyBorder="1"/>
    <xf numFmtId="0" fontId="19" fillId="0" borderId="10" xfId="0" applyFont="1" applyBorder="1"/>
    <xf numFmtId="0" fontId="19" fillId="0" borderId="0" xfId="0" applyFont="1" applyProtection="1">
      <protection locked="0"/>
    </xf>
    <xf numFmtId="0" fontId="0" fillId="0" borderId="0" xfId="0"/>
    <xf numFmtId="0" fontId="19" fillId="0" borderId="0" xfId="0" applyFont="1"/>
    <xf numFmtId="49" fontId="23" fillId="31" borderId="0" xfId="36">
      <alignment wrapText="1"/>
    </xf>
    <xf numFmtId="0" fontId="19" fillId="0" borderId="0" xfId="38"/>
    <xf numFmtId="0" fontId="20" fillId="0" borderId="12" xfId="39"/>
    <xf numFmtId="0" fontId="26" fillId="0" borderId="0" xfId="41" applyAlignment="1">
      <alignment vertical="top"/>
      <protection locked="0"/>
    </xf>
    <xf numFmtId="0" fontId="21" fillId="0" borderId="10" xfId="42"/>
    <xf numFmtId="49" fontId="23" fillId="31" borderId="0" xfId="36" applyAlignment="1">
      <alignment horizontal="right" wrapText="1"/>
    </xf>
    <xf numFmtId="0" fontId="26" fillId="0" borderId="0" xfId="41" applyAlignment="1">
      <protection locked="0"/>
    </xf>
    <xf numFmtId="164" fontId="19" fillId="0" borderId="0" xfId="0" applyNumberFormat="1" applyFont="1" applyFill="1" applyBorder="1"/>
    <xf numFmtId="0" fontId="22" fillId="0" borderId="0" xfId="37" applyBorder="1">
      <alignment vertical="center"/>
    </xf>
    <xf numFmtId="49" fontId="23" fillId="31" borderId="0" xfId="36" applyAlignment="1">
      <alignment horizontal="left" wrapText="1"/>
    </xf>
    <xf numFmtId="164" fontId="0" fillId="0" borderId="0" xfId="0" applyNumberFormat="1" applyFill="1"/>
    <xf numFmtId="0" fontId="26" fillId="0" borderId="0" xfId="41" applyFill="1" applyAlignment="1">
      <alignment horizontal="left" vertical="top" wrapText="1"/>
      <protection locked="0"/>
    </xf>
    <xf numFmtId="164" fontId="20" fillId="0" borderId="12" xfId="39" applyNumberFormat="1"/>
    <xf numFmtId="164" fontId="19" fillId="0" borderId="0" xfId="38" applyNumberFormat="1"/>
    <xf numFmtId="0" fontId="22" fillId="30" borderId="0" xfId="37" applyFill="1" applyBorder="1">
      <alignment vertical="center"/>
    </xf>
    <xf numFmtId="0" fontId="19" fillId="30" borderId="0" xfId="0" applyFont="1" applyFill="1" applyBorder="1"/>
    <xf numFmtId="0" fontId="19" fillId="30" borderId="0" xfId="0" applyFont="1" applyFill="1"/>
    <xf numFmtId="49" fontId="23" fillId="30" borderId="0" xfId="36" applyFill="1" applyAlignment="1">
      <alignment horizontal="right" wrapText="1"/>
    </xf>
    <xf numFmtId="0" fontId="19" fillId="30" borderId="0" xfId="38" applyFill="1"/>
    <xf numFmtId="0" fontId="20" fillId="30" borderId="12" xfId="39" applyFill="1"/>
    <xf numFmtId="0" fontId="26" fillId="30" borderId="0" xfId="41" applyFill="1" applyAlignment="1">
      <protection locked="0"/>
    </xf>
    <xf numFmtId="49" fontId="23" fillId="30" borderId="0" xfId="36" applyFill="1">
      <alignment wrapText="1"/>
    </xf>
    <xf numFmtId="0" fontId="21" fillId="30" borderId="10" xfId="42" applyFill="1"/>
    <xf numFmtId="0" fontId="26" fillId="30" borderId="0" xfId="41" applyFill="1" applyAlignment="1">
      <alignment horizontal="left" vertical="top" wrapText="1"/>
      <protection locked="0"/>
    </xf>
    <xf numFmtId="0" fontId="0" fillId="30" borderId="0" xfId="0" applyFill="1" applyBorder="1"/>
    <xf numFmtId="0" fontId="15" fillId="30" borderId="0" xfId="0" applyFont="1" applyFill="1" applyBorder="1"/>
    <xf numFmtId="0" fontId="19" fillId="30" borderId="0" xfId="0" applyFont="1" applyFill="1" applyAlignment="1">
      <alignment vertical="top" wrapText="1"/>
    </xf>
    <xf numFmtId="165" fontId="19" fillId="0" borderId="0" xfId="43" applyNumberFormat="1" applyFont="1"/>
    <xf numFmtId="165" fontId="21" fillId="0" borderId="10" xfId="43" applyNumberFormat="1" applyFont="1" applyBorder="1"/>
    <xf numFmtId="49" fontId="23" fillId="31" borderId="0" xfId="36" applyAlignment="1">
      <alignment horizontal="center" wrapText="1"/>
    </xf>
    <xf numFmtId="0" fontId="27" fillId="0" borderId="0" xfId="0" applyFont="1" applyAlignment="1">
      <alignment vertical="center"/>
    </xf>
    <xf numFmtId="49" fontId="23" fillId="31" borderId="0" xfId="36">
      <alignment wrapText="1"/>
    </xf>
    <xf numFmtId="0" fontId="25" fillId="0" borderId="0" xfId="40">
      <alignment horizontal="left" vertical="top" wrapText="1"/>
    </xf>
    <xf numFmtId="49" fontId="23" fillId="31" borderId="0" xfId="36">
      <alignment wrapText="1"/>
    </xf>
    <xf numFmtId="0" fontId="29" fillId="0" borderId="0" xfId="0" applyFont="1"/>
    <xf numFmtId="164" fontId="20" fillId="0" borderId="12" xfId="39" applyNumberFormat="1" applyAlignment="1">
      <alignment horizontal="right"/>
    </xf>
    <xf numFmtId="3" fontId="19" fillId="0" borderId="0" xfId="43" applyNumberFormat="1" applyFont="1"/>
    <xf numFmtId="3" fontId="19" fillId="0" borderId="0" xfId="43" applyNumberFormat="1" applyFont="1" applyAlignment="1">
      <alignment horizontal="right"/>
    </xf>
    <xf numFmtId="3" fontId="21" fillId="0" borderId="10" xfId="43" applyNumberFormat="1" applyFont="1" applyBorder="1"/>
    <xf numFmtId="3" fontId="21" fillId="0" borderId="10" xfId="43" applyNumberFormat="1" applyFont="1" applyBorder="1" applyAlignment="1">
      <alignment horizontal="right"/>
    </xf>
    <xf numFmtId="3" fontId="21" fillId="0" borderId="0" xfId="43" applyNumberFormat="1" applyFont="1" applyAlignment="1">
      <alignment horizontal="right"/>
    </xf>
    <xf numFmtId="3" fontId="20" fillId="0" borderId="12" xfId="39" applyNumberFormat="1" applyAlignment="1">
      <alignment horizontal="right"/>
    </xf>
    <xf numFmtId="0" fontId="30" fillId="0" borderId="0" xfId="0" applyFont="1" applyAlignment="1">
      <alignment vertical="center"/>
    </xf>
    <xf numFmtId="3" fontId="29" fillId="0" borderId="0" xfId="0" applyNumberFormat="1" applyFont="1"/>
    <xf numFmtId="0" fontId="19" fillId="0" borderId="0" xfId="38" applyFont="1"/>
    <xf numFmtId="0" fontId="20" fillId="0" borderId="12" xfId="39" applyFont="1"/>
    <xf numFmtId="6" fontId="20" fillId="0" borderId="12" xfId="39" applyNumberFormat="1" applyFont="1"/>
    <xf numFmtId="49" fontId="23" fillId="31" borderId="0" xfId="36" applyFont="1">
      <alignment wrapText="1"/>
    </xf>
    <xf numFmtId="49" fontId="23" fillId="30" borderId="0" xfId="36" applyFont="1" applyFill="1">
      <alignment wrapText="1"/>
    </xf>
    <xf numFmtId="0" fontId="19" fillId="30" borderId="0" xfId="38" applyFont="1" applyFill="1"/>
    <xf numFmtId="0" fontId="20" fillId="30" borderId="12" xfId="39" applyFont="1" applyFill="1"/>
    <xf numFmtId="0" fontId="29" fillId="30" borderId="0" xfId="0" applyFont="1" applyFill="1"/>
    <xf numFmtId="0" fontId="31" fillId="0" borderId="0" xfId="0" applyFont="1"/>
    <xf numFmtId="49" fontId="23" fillId="30" borderId="0" xfId="36" applyFont="1" applyFill="1" applyAlignment="1">
      <alignment horizontal="right" wrapText="1"/>
    </xf>
    <xf numFmtId="49" fontId="23" fillId="31" borderId="0" xfId="36" applyFont="1" applyAlignment="1">
      <alignment horizontal="right" wrapText="1"/>
    </xf>
    <xf numFmtId="0" fontId="29" fillId="26" borderId="0" xfId="0" applyFont="1" applyFill="1" applyAlignment="1">
      <alignment wrapText="1"/>
    </xf>
    <xf numFmtId="0" fontId="21" fillId="0" borderId="10" xfId="42" applyFont="1"/>
    <xf numFmtId="0" fontId="21" fillId="30" borderId="10" xfId="42" applyFont="1" applyFill="1"/>
    <xf numFmtId="0" fontId="19" fillId="30" borderId="0" xfId="38" applyFont="1" applyFill="1" applyAlignment="1">
      <alignment horizontal="right"/>
    </xf>
    <xf numFmtId="164" fontId="20" fillId="0" borderId="12" xfId="39" applyNumberFormat="1" applyFont="1"/>
    <xf numFmtId="0" fontId="26" fillId="0" borderId="0" xfId="41" applyFont="1" applyAlignment="1">
      <protection locked="0"/>
    </xf>
    <xf numFmtId="0" fontId="26" fillId="30" borderId="0" xfId="41" applyFont="1" applyFill="1" applyAlignment="1">
      <protection locked="0"/>
    </xf>
    <xf numFmtId="0" fontId="22" fillId="0" borderId="11" xfId="37" applyAlignment="1">
      <alignment horizontal="left" vertical="center" indent="7"/>
    </xf>
    <xf numFmtId="0" fontId="25" fillId="0" borderId="0" xfId="0" applyFont="1" applyAlignment="1">
      <alignment horizontal="left" vertical="top" wrapText="1"/>
    </xf>
    <xf numFmtId="0" fontId="26" fillId="0" borderId="0" xfId="41" applyAlignment="1">
      <alignment vertical="top"/>
      <protection locked="0"/>
    </xf>
    <xf numFmtId="0" fontId="26" fillId="0" borderId="0" xfId="41" applyAlignment="1">
      <alignment vertical="top" wrapText="1"/>
      <protection locked="0"/>
    </xf>
    <xf numFmtId="0" fontId="26" fillId="0" borderId="0" xfId="41" applyAlignment="1">
      <alignment horizontal="left" vertical="top" wrapText="1"/>
      <protection locked="0"/>
    </xf>
    <xf numFmtId="0" fontId="26" fillId="0" borderId="0" xfId="41" applyAlignment="1">
      <alignment horizontal="left"/>
      <protection locked="0"/>
    </xf>
    <xf numFmtId="0" fontId="25" fillId="0" borderId="0" xfId="40">
      <alignment horizontal="left" vertical="top" wrapText="1"/>
    </xf>
    <xf numFmtId="0" fontId="25" fillId="0" borderId="0" xfId="40" applyBorder="1">
      <alignment horizontal="left" vertical="top" wrapText="1"/>
    </xf>
    <xf numFmtId="49" fontId="23" fillId="31" borderId="0" xfId="36">
      <alignment wrapText="1"/>
    </xf>
    <xf numFmtId="0" fontId="25" fillId="0" borderId="0" xfId="40" applyFill="1">
      <alignment horizontal="left" vertical="top" wrapText="1"/>
    </xf>
    <xf numFmtId="0" fontId="22" fillId="0" borderId="11" xfId="37">
      <alignment vertical="center"/>
    </xf>
    <xf numFmtId="0" fontId="26" fillId="0" borderId="0" xfId="41" applyFill="1" applyAlignment="1">
      <alignment horizontal="left" vertical="top" wrapText="1"/>
      <protection locked="0"/>
    </xf>
    <xf numFmtId="0" fontId="26" fillId="0" borderId="0" xfId="41" applyFill="1" applyAlignment="1">
      <protection locked="0"/>
    </xf>
    <xf numFmtId="0" fontId="22" fillId="0" borderId="11" xfId="37" applyAlignment="1">
      <alignment vertical="center"/>
    </xf>
    <xf numFmtId="0" fontId="25" fillId="0" borderId="0" xfId="40" applyFont="1">
      <alignment horizontal="left" vertical="top" wrapText="1"/>
    </xf>
    <xf numFmtId="0" fontId="26" fillId="0" borderId="0" xfId="41" applyFont="1" applyAlignment="1">
      <alignment horizontal="left" vertical="top" wrapText="1"/>
      <protection locked="0"/>
    </xf>
    <xf numFmtId="0" fontId="22" fillId="0" borderId="11" xfId="37" applyFont="1" applyAlignment="1">
      <alignment horizontal="left" vertical="center" indent="7"/>
    </xf>
  </cellXfs>
  <cellStyles count="44">
    <cellStyle name="20% - Accent1" xfId="18" builtinId="30" customBuiltin="1"/>
    <cellStyle name="20% - Accent2" xfId="21" builtinId="34" customBuiltin="1"/>
    <cellStyle name="20% - Accent3" xfId="24" builtinId="38" customBuiltin="1"/>
    <cellStyle name="20% - Accent4" xfId="27" builtinId="42" customBuiltin="1"/>
    <cellStyle name="20% - Accent5" xfId="30" builtinId="46" customBuiltin="1"/>
    <cellStyle name="20% - Accent6" xfId="33" builtinId="50" customBuiltin="1"/>
    <cellStyle name="40% - Accent1" xfId="19" builtinId="31" customBuiltin="1"/>
    <cellStyle name="40% - Accent2" xfId="22" builtinId="35" customBuiltin="1"/>
    <cellStyle name="40% - Accent3" xfId="25" builtinId="39" customBuiltin="1"/>
    <cellStyle name="40% - Accent4" xfId="28" builtinId="43" customBuiltin="1"/>
    <cellStyle name="40% - Accent5" xfId="31" builtinId="47" customBuiltin="1"/>
    <cellStyle name="40% - Accent6" xfId="34" builtinId="51" customBuiltin="1"/>
    <cellStyle name="Accent1" xfId="17" builtinId="29" customBuiltin="1"/>
    <cellStyle name="Accent2" xfId="20" builtinId="33" customBuiltin="1"/>
    <cellStyle name="Accent3" xfId="23" builtinId="37" customBuiltin="1"/>
    <cellStyle name="Accent4" xfId="26" builtinId="41" customBuiltin="1"/>
    <cellStyle name="Accent5" xfId="29" builtinId="45" customBuiltin="1"/>
    <cellStyle name="Accent6" xfId="32" builtinId="49" customBuiltin="1"/>
    <cellStyle name="AS Header 1" xfId="37" xr:uid="{00000000-0005-0000-0000-000012000000}"/>
    <cellStyle name="AS Intro" xfId="40" xr:uid="{00000000-0005-0000-0000-000013000000}"/>
    <cellStyle name="AS Notes" xfId="41" xr:uid="{00000000-0005-0000-0000-000014000000}"/>
    <cellStyle name="AS Table - Sub total" xfId="42" xr:uid="{00000000-0005-0000-0000-000015000000}"/>
    <cellStyle name="AS Table - Total" xfId="39" xr:uid="{00000000-0005-0000-0000-000016000000}"/>
    <cellStyle name="AS Table header" xfId="36" xr:uid="{00000000-0005-0000-0000-000017000000}"/>
    <cellStyle name="AS Table row" xfId="38" xr:uid="{00000000-0005-0000-0000-000018000000}"/>
    <cellStyle name="Bad" xfId="7" builtinId="27" customBuiltin="1"/>
    <cellStyle name="Calculation" xfId="10" builtinId="22" customBuiltin="1"/>
    <cellStyle name="Check Cell" xfId="12" builtinId="23" customBuiltin="1"/>
    <cellStyle name="Comma" xfId="43"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8" builtinId="20" customBuiltin="1"/>
    <cellStyle name="Linked Cell" xfId="11" builtinId="24" customBuiltin="1"/>
    <cellStyle name="Normal" xfId="0" builtinId="0"/>
    <cellStyle name="Normal 9" xfId="35" xr:uid="{00000000-0005-0000-0000-000025000000}"/>
    <cellStyle name="Note" xfId="14" builtinId="10" customBuiltin="1"/>
    <cellStyle name="Output" xfId="9" builtinId="21" customBuiltin="1"/>
    <cellStyle name="Title" xfId="1" builtinId="15" customBuiltin="1"/>
    <cellStyle name="Total" xfId="16" builtinId="25" customBuiltin="1"/>
    <cellStyle name="Warning Text" xfId="13" builtinId="11" customBuiltin="1"/>
  </cellStyles>
  <dxfs count="0"/>
  <tableStyles count="0" defaultTableStyle="TableStyleMedium2" defaultPivotStyle="PivotStyleLight16"/>
  <colors>
    <mruColors>
      <color rgb="FF006B8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5.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6.jpeg"/></Relationships>
</file>

<file path=xl/drawings/_rels/drawing6.xml.rels><?xml version="1.0" encoding="UTF-8" standalone="yes"?>
<Relationships xmlns="http://schemas.openxmlformats.org/package/2006/relationships"><Relationship Id="rId2" Type="http://schemas.openxmlformats.org/officeDocument/2006/relationships/image" Target="../media/image8.jpeg"/><Relationship Id="rId1" Type="http://schemas.openxmlformats.org/officeDocument/2006/relationships/image" Target="../media/image7.jpeg"/></Relationships>
</file>

<file path=xl/drawings/_rels/drawing7.xml.rels><?xml version="1.0" encoding="UTF-8" standalone="yes"?>
<Relationships xmlns="http://schemas.openxmlformats.org/package/2006/relationships"><Relationship Id="rId2" Type="http://schemas.openxmlformats.org/officeDocument/2006/relationships/image" Target="../media/image9.jpeg"/><Relationship Id="rId1" Type="http://schemas.openxmlformats.org/officeDocument/2006/relationships/image" Target="../media/image2.jpeg"/></Relationships>
</file>

<file path=xl/drawings/_rels/drawing8.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0.jpeg"/></Relationships>
</file>

<file path=xl/drawings/_rels/drawing9.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1.jpe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0</xdr:row>
      <xdr:rowOff>38100</xdr:rowOff>
    </xdr:from>
    <xdr:to>
      <xdr:col>0</xdr:col>
      <xdr:colOff>606480</xdr:colOff>
      <xdr:row>0</xdr:row>
      <xdr:rowOff>614100</xdr:rowOff>
    </xdr:to>
    <xdr:pic>
      <xdr:nvPicPr>
        <xdr:cNvPr id="3" name="Picture 2">
          <a:extLst>
            <a:ext uri="{FF2B5EF4-FFF2-40B4-BE49-F238E27FC236}">
              <a16:creationId xmlns:a16="http://schemas.microsoft.com/office/drawing/2014/main" id="{32506B9E-C0E4-4DD1-AD6A-47D10A4011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0480" y="38100"/>
          <a:ext cx="576000" cy="576000"/>
        </a:xfrm>
        <a:prstGeom prst="rect">
          <a:avLst/>
        </a:prstGeom>
      </xdr:spPr>
    </xdr:pic>
    <xdr:clientData/>
  </xdr:twoCellAnchor>
  <xdr:twoCellAnchor editAs="oneCell">
    <xdr:from>
      <xdr:col>3</xdr:col>
      <xdr:colOff>1097280</xdr:colOff>
      <xdr:row>0</xdr:row>
      <xdr:rowOff>228600</xdr:rowOff>
    </xdr:from>
    <xdr:to>
      <xdr:col>5</xdr:col>
      <xdr:colOff>2667</xdr:colOff>
      <xdr:row>0</xdr:row>
      <xdr:rowOff>457876</xdr:rowOff>
    </xdr:to>
    <xdr:pic>
      <xdr:nvPicPr>
        <xdr:cNvPr id="5" name="Picture 4">
          <a:extLst>
            <a:ext uri="{FF2B5EF4-FFF2-40B4-BE49-F238E27FC236}">
              <a16:creationId xmlns:a16="http://schemas.microsoft.com/office/drawing/2014/main" id="{47896741-6768-4F6C-951B-104FE9EB9A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12180" y="228600"/>
          <a:ext cx="1749552" cy="2292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576000</xdr:colOff>
      <xdr:row>0</xdr:row>
      <xdr:rowOff>598860</xdr:rowOff>
    </xdr:to>
    <xdr:pic>
      <xdr:nvPicPr>
        <xdr:cNvPr id="2" name="Picture 1">
          <a:extLst>
            <a:ext uri="{FF2B5EF4-FFF2-40B4-BE49-F238E27FC236}">
              <a16:creationId xmlns:a16="http://schemas.microsoft.com/office/drawing/2014/main" id="{2478C8C7-75E9-45FD-8EC2-CC256FBB2D8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
          <a:ext cx="576000" cy="576000"/>
        </a:xfrm>
        <a:prstGeom prst="rect">
          <a:avLst/>
        </a:prstGeom>
      </xdr:spPr>
    </xdr:pic>
    <xdr:clientData/>
  </xdr:twoCellAnchor>
  <xdr:twoCellAnchor editAs="oneCell">
    <xdr:from>
      <xdr:col>2</xdr:col>
      <xdr:colOff>30480</xdr:colOff>
      <xdr:row>0</xdr:row>
      <xdr:rowOff>251460</xdr:rowOff>
    </xdr:from>
    <xdr:to>
      <xdr:col>11</xdr:col>
      <xdr:colOff>2667</xdr:colOff>
      <xdr:row>0</xdr:row>
      <xdr:rowOff>480736</xdr:rowOff>
    </xdr:to>
    <xdr:pic>
      <xdr:nvPicPr>
        <xdr:cNvPr id="3" name="Picture 2">
          <a:extLst>
            <a:ext uri="{FF2B5EF4-FFF2-40B4-BE49-F238E27FC236}">
              <a16:creationId xmlns:a16="http://schemas.microsoft.com/office/drawing/2014/main" id="{20E24D04-4609-4B66-B369-2C7966A9D6D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196840" y="251460"/>
          <a:ext cx="1749552" cy="22927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30966</xdr:rowOff>
    </xdr:from>
    <xdr:to>
      <xdr:col>0</xdr:col>
      <xdr:colOff>576000</xdr:colOff>
      <xdr:row>0</xdr:row>
      <xdr:rowOff>605993</xdr:rowOff>
    </xdr:to>
    <xdr:pic>
      <xdr:nvPicPr>
        <xdr:cNvPr id="2" name="Picture 1">
          <a:extLst>
            <a:ext uri="{FF2B5EF4-FFF2-40B4-BE49-F238E27FC236}">
              <a16:creationId xmlns:a16="http://schemas.microsoft.com/office/drawing/2014/main" id="{296BA30E-69A9-4AED-BCFD-913499C952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966"/>
          <a:ext cx="576000" cy="575027"/>
        </a:xfrm>
        <a:prstGeom prst="rect">
          <a:avLst/>
        </a:prstGeom>
      </xdr:spPr>
    </xdr:pic>
    <xdr:clientData/>
  </xdr:twoCellAnchor>
  <xdr:twoCellAnchor editAs="oneCell">
    <xdr:from>
      <xdr:col>13</xdr:col>
      <xdr:colOff>533400</xdr:colOff>
      <xdr:row>0</xdr:row>
      <xdr:rowOff>213360</xdr:rowOff>
    </xdr:from>
    <xdr:to>
      <xdr:col>13</xdr:col>
      <xdr:colOff>2225802</xdr:colOff>
      <xdr:row>0</xdr:row>
      <xdr:rowOff>442636</xdr:rowOff>
    </xdr:to>
    <xdr:pic>
      <xdr:nvPicPr>
        <xdr:cNvPr id="3" name="Picture 2">
          <a:extLst>
            <a:ext uri="{FF2B5EF4-FFF2-40B4-BE49-F238E27FC236}">
              <a16:creationId xmlns:a16="http://schemas.microsoft.com/office/drawing/2014/main" id="{4C067E9B-2DB2-4C75-B404-27AC454EE7A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3860" y="213360"/>
          <a:ext cx="1749552" cy="22927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576000</xdr:colOff>
      <xdr:row>0</xdr:row>
      <xdr:rowOff>598860</xdr:rowOff>
    </xdr:to>
    <xdr:pic>
      <xdr:nvPicPr>
        <xdr:cNvPr id="2" name="Picture 1">
          <a:extLst>
            <a:ext uri="{FF2B5EF4-FFF2-40B4-BE49-F238E27FC236}">
              <a16:creationId xmlns:a16="http://schemas.microsoft.com/office/drawing/2014/main" id="{86EC22B9-E3D1-4595-AC8B-B246C6A447A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
          <a:ext cx="576000" cy="576000"/>
        </a:xfrm>
        <a:prstGeom prst="rect">
          <a:avLst/>
        </a:prstGeom>
      </xdr:spPr>
    </xdr:pic>
    <xdr:clientData/>
  </xdr:twoCellAnchor>
  <xdr:twoCellAnchor editAs="oneCell">
    <xdr:from>
      <xdr:col>8</xdr:col>
      <xdr:colOff>396240</xdr:colOff>
      <xdr:row>0</xdr:row>
      <xdr:rowOff>213360</xdr:rowOff>
    </xdr:from>
    <xdr:to>
      <xdr:col>10</xdr:col>
      <xdr:colOff>762</xdr:colOff>
      <xdr:row>0</xdr:row>
      <xdr:rowOff>442636</xdr:rowOff>
    </xdr:to>
    <xdr:pic>
      <xdr:nvPicPr>
        <xdr:cNvPr id="3" name="Picture 2">
          <a:extLst>
            <a:ext uri="{FF2B5EF4-FFF2-40B4-BE49-F238E27FC236}">
              <a16:creationId xmlns:a16="http://schemas.microsoft.com/office/drawing/2014/main" id="{B2C8A60C-47FB-48DC-9AD0-8C58B3D37D7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719060" y="213360"/>
          <a:ext cx="1749552" cy="229276"/>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30966</xdr:rowOff>
    </xdr:from>
    <xdr:to>
      <xdr:col>0</xdr:col>
      <xdr:colOff>576000</xdr:colOff>
      <xdr:row>0</xdr:row>
      <xdr:rowOff>605993</xdr:rowOff>
    </xdr:to>
    <xdr:pic>
      <xdr:nvPicPr>
        <xdr:cNvPr id="2" name="Picture 1">
          <a:extLst>
            <a:ext uri="{FF2B5EF4-FFF2-40B4-BE49-F238E27FC236}">
              <a16:creationId xmlns:a16="http://schemas.microsoft.com/office/drawing/2014/main" id="{B9C5F950-9233-4FC4-BE14-00AA9BC350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966"/>
          <a:ext cx="576000" cy="575027"/>
        </a:xfrm>
        <a:prstGeom prst="rect">
          <a:avLst/>
        </a:prstGeom>
      </xdr:spPr>
    </xdr:pic>
    <xdr:clientData/>
  </xdr:twoCellAnchor>
  <xdr:twoCellAnchor editAs="oneCell">
    <xdr:from>
      <xdr:col>0</xdr:col>
      <xdr:colOff>3543300</xdr:colOff>
      <xdr:row>0</xdr:row>
      <xdr:rowOff>243840</xdr:rowOff>
    </xdr:from>
    <xdr:to>
      <xdr:col>18</xdr:col>
      <xdr:colOff>1185672</xdr:colOff>
      <xdr:row>0</xdr:row>
      <xdr:rowOff>473116</xdr:rowOff>
    </xdr:to>
    <xdr:pic>
      <xdr:nvPicPr>
        <xdr:cNvPr id="3" name="Picture 2">
          <a:extLst>
            <a:ext uri="{FF2B5EF4-FFF2-40B4-BE49-F238E27FC236}">
              <a16:creationId xmlns:a16="http://schemas.microsoft.com/office/drawing/2014/main" id="{1D3E7DB4-3334-418E-B115-91DF750CD49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43300" y="243840"/>
          <a:ext cx="1749552" cy="229276"/>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30480</xdr:rowOff>
    </xdr:from>
    <xdr:to>
      <xdr:col>0</xdr:col>
      <xdr:colOff>576000</xdr:colOff>
      <xdr:row>0</xdr:row>
      <xdr:rowOff>606480</xdr:rowOff>
    </xdr:to>
    <xdr:pic>
      <xdr:nvPicPr>
        <xdr:cNvPr id="2" name="Picture 1">
          <a:extLst>
            <a:ext uri="{FF2B5EF4-FFF2-40B4-BE49-F238E27FC236}">
              <a16:creationId xmlns:a16="http://schemas.microsoft.com/office/drawing/2014/main" id="{FA57B88A-13EB-47C9-BAA1-0FD416BCA0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89760" y="30480"/>
          <a:ext cx="576000" cy="576000"/>
        </a:xfrm>
        <a:prstGeom prst="rect">
          <a:avLst/>
        </a:prstGeom>
      </xdr:spPr>
    </xdr:pic>
    <xdr:clientData/>
  </xdr:twoCellAnchor>
  <xdr:twoCellAnchor editAs="oneCell">
    <xdr:from>
      <xdr:col>15</xdr:col>
      <xdr:colOff>211455</xdr:colOff>
      <xdr:row>0</xdr:row>
      <xdr:rowOff>220980</xdr:rowOff>
    </xdr:from>
    <xdr:to>
      <xdr:col>16</xdr:col>
      <xdr:colOff>847725</xdr:colOff>
      <xdr:row>0</xdr:row>
      <xdr:rowOff>450256</xdr:rowOff>
    </xdr:to>
    <xdr:pic>
      <xdr:nvPicPr>
        <xdr:cNvPr id="3" name="Picture 2">
          <a:extLst>
            <a:ext uri="{FF2B5EF4-FFF2-40B4-BE49-F238E27FC236}">
              <a16:creationId xmlns:a16="http://schemas.microsoft.com/office/drawing/2014/main" id="{A24BF44B-1E98-411C-A646-ECD34C5B1A0A}"/>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783705" y="220980"/>
          <a:ext cx="1664970" cy="22927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4591050</xdr:colOff>
      <xdr:row>0</xdr:row>
      <xdr:rowOff>209550</xdr:rowOff>
    </xdr:from>
    <xdr:to>
      <xdr:col>2</xdr:col>
      <xdr:colOff>709422</xdr:colOff>
      <xdr:row>0</xdr:row>
      <xdr:rowOff>438826</xdr:rowOff>
    </xdr:to>
    <xdr:pic>
      <xdr:nvPicPr>
        <xdr:cNvPr id="3" name="Picture 2">
          <a:extLst>
            <a:ext uri="{FF2B5EF4-FFF2-40B4-BE49-F238E27FC236}">
              <a16:creationId xmlns:a16="http://schemas.microsoft.com/office/drawing/2014/main" id="{78BBECAA-FFD2-4914-A417-4839CB8542D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91050" y="209550"/>
          <a:ext cx="1633347" cy="229276"/>
        </a:xfrm>
        <a:prstGeom prst="rect">
          <a:avLst/>
        </a:prstGeom>
      </xdr:spPr>
    </xdr:pic>
    <xdr:clientData/>
  </xdr:twoCellAnchor>
  <xdr:twoCellAnchor editAs="oneCell">
    <xdr:from>
      <xdr:col>0</xdr:col>
      <xdr:colOff>0</xdr:colOff>
      <xdr:row>0</xdr:row>
      <xdr:rowOff>10011</xdr:rowOff>
    </xdr:from>
    <xdr:to>
      <xdr:col>0</xdr:col>
      <xdr:colOff>576000</xdr:colOff>
      <xdr:row>0</xdr:row>
      <xdr:rowOff>585038</xdr:rowOff>
    </xdr:to>
    <xdr:pic>
      <xdr:nvPicPr>
        <xdr:cNvPr id="4" name="Picture 3">
          <a:extLst>
            <a:ext uri="{FF2B5EF4-FFF2-40B4-BE49-F238E27FC236}">
              <a16:creationId xmlns:a16="http://schemas.microsoft.com/office/drawing/2014/main" id="{52404093-6898-4135-8F37-6FEB606ED78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10011"/>
          <a:ext cx="576000" cy="57502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22860</xdr:rowOff>
    </xdr:from>
    <xdr:to>
      <xdr:col>0</xdr:col>
      <xdr:colOff>576000</xdr:colOff>
      <xdr:row>0</xdr:row>
      <xdr:rowOff>598860</xdr:rowOff>
    </xdr:to>
    <xdr:pic>
      <xdr:nvPicPr>
        <xdr:cNvPr id="3" name="Picture 2">
          <a:extLst>
            <a:ext uri="{FF2B5EF4-FFF2-40B4-BE49-F238E27FC236}">
              <a16:creationId xmlns:a16="http://schemas.microsoft.com/office/drawing/2014/main" id="{153408CC-5A38-4E20-BBD4-D7870859ED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2860"/>
          <a:ext cx="576000" cy="576000"/>
        </a:xfrm>
        <a:prstGeom prst="rect">
          <a:avLst/>
        </a:prstGeom>
      </xdr:spPr>
    </xdr:pic>
    <xdr:clientData/>
  </xdr:twoCellAnchor>
  <xdr:twoCellAnchor editAs="oneCell">
    <xdr:from>
      <xdr:col>18</xdr:col>
      <xdr:colOff>419100</xdr:colOff>
      <xdr:row>0</xdr:row>
      <xdr:rowOff>228600</xdr:rowOff>
    </xdr:from>
    <xdr:to>
      <xdr:col>18</xdr:col>
      <xdr:colOff>2121027</xdr:colOff>
      <xdr:row>0</xdr:row>
      <xdr:rowOff>457876</xdr:rowOff>
    </xdr:to>
    <xdr:pic>
      <xdr:nvPicPr>
        <xdr:cNvPr id="4" name="Picture 3">
          <a:extLst>
            <a:ext uri="{FF2B5EF4-FFF2-40B4-BE49-F238E27FC236}">
              <a16:creationId xmlns:a16="http://schemas.microsoft.com/office/drawing/2014/main" id="{4517B249-7D56-4EA1-80E2-0F8BBF86B3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56760" y="228600"/>
          <a:ext cx="1749552" cy="229276"/>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30480</xdr:rowOff>
    </xdr:from>
    <xdr:to>
      <xdr:col>3</xdr:col>
      <xdr:colOff>576000</xdr:colOff>
      <xdr:row>0</xdr:row>
      <xdr:rowOff>606480</xdr:rowOff>
    </xdr:to>
    <xdr:pic>
      <xdr:nvPicPr>
        <xdr:cNvPr id="2" name="Picture 1">
          <a:extLst>
            <a:ext uri="{FF2B5EF4-FFF2-40B4-BE49-F238E27FC236}">
              <a16:creationId xmlns:a16="http://schemas.microsoft.com/office/drawing/2014/main" id="{3487DF59-A2E6-4440-9901-1012AFD94F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30480"/>
          <a:ext cx="576000" cy="576000"/>
        </a:xfrm>
        <a:prstGeom prst="rect">
          <a:avLst/>
        </a:prstGeom>
      </xdr:spPr>
    </xdr:pic>
    <xdr:clientData/>
  </xdr:twoCellAnchor>
  <xdr:twoCellAnchor editAs="oneCell">
    <xdr:from>
      <xdr:col>6</xdr:col>
      <xdr:colOff>891540</xdr:colOff>
      <xdr:row>0</xdr:row>
      <xdr:rowOff>205740</xdr:rowOff>
    </xdr:from>
    <xdr:to>
      <xdr:col>7</xdr:col>
      <xdr:colOff>2667</xdr:colOff>
      <xdr:row>0</xdr:row>
      <xdr:rowOff>435016</xdr:rowOff>
    </xdr:to>
    <xdr:pic>
      <xdr:nvPicPr>
        <xdr:cNvPr id="3" name="Picture 2">
          <a:extLst>
            <a:ext uri="{FF2B5EF4-FFF2-40B4-BE49-F238E27FC236}">
              <a16:creationId xmlns:a16="http://schemas.microsoft.com/office/drawing/2014/main" id="{E8415284-2E6A-4D58-92C4-ECED2FFB0C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97580" y="205740"/>
          <a:ext cx="1749552" cy="2292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6B8D"/>
  </sheetPr>
  <dimension ref="A1:I36"/>
  <sheetViews>
    <sheetView tabSelected="1" zoomScale="110" zoomScaleNormal="110" workbookViewId="0">
      <selection activeCell="B7" sqref="B7"/>
    </sheetView>
  </sheetViews>
  <sheetFormatPr defaultColWidth="36.5703125" defaultRowHeight="12.75" x14ac:dyDescent="0.2"/>
  <cols>
    <col min="1" max="1" width="30.140625" style="14" bestFit="1" customWidth="1"/>
    <col min="2" max="5" width="20.7109375" style="14" customWidth="1"/>
    <col min="6" max="6" width="36.5703125" style="14"/>
    <col min="7" max="7" width="38.85546875" style="14" customWidth="1"/>
    <col min="8" max="16384" width="36.5703125" style="14"/>
  </cols>
  <sheetData>
    <row r="1" spans="1:9" ht="49.9" customHeight="1" x14ac:dyDescent="0.2">
      <c r="A1" s="87" t="s">
        <v>123</v>
      </c>
      <c r="B1" s="87"/>
      <c r="C1" s="87"/>
      <c r="D1" s="87"/>
      <c r="E1" s="87"/>
    </row>
    <row r="2" spans="1:9" x14ac:dyDescent="0.2">
      <c r="A2" s="19"/>
      <c r="C2" s="21"/>
      <c r="D2" s="21"/>
      <c r="E2" s="21"/>
    </row>
    <row r="3" spans="1:9" ht="44.25" customHeight="1" x14ac:dyDescent="0.2">
      <c r="A3" s="88" t="s">
        <v>204</v>
      </c>
      <c r="B3" s="88"/>
      <c r="C3" s="88"/>
      <c r="D3" s="88"/>
      <c r="E3" s="88"/>
      <c r="F3" s="18"/>
      <c r="G3" s="18"/>
      <c r="H3" s="18"/>
      <c r="I3" s="18"/>
    </row>
    <row r="5" spans="1:9" ht="29.45" customHeight="1" x14ac:dyDescent="0.2">
      <c r="A5" s="25" t="s">
        <v>62</v>
      </c>
      <c r="B5" s="30" t="s">
        <v>122</v>
      </c>
      <c r="C5" s="30" t="s">
        <v>207</v>
      </c>
      <c r="D5" s="30" t="s">
        <v>167</v>
      </c>
      <c r="E5" s="30" t="s">
        <v>196</v>
      </c>
    </row>
    <row r="6" spans="1:9" x14ac:dyDescent="0.2">
      <c r="A6" s="26" t="s">
        <v>3</v>
      </c>
      <c r="B6" s="26">
        <v>42</v>
      </c>
      <c r="C6" s="26"/>
      <c r="D6" s="26">
        <f t="shared" ref="D6:D28" si="0">B6+C6</f>
        <v>42</v>
      </c>
      <c r="E6" s="52">
        <f t="shared" ref="E6:E28" si="1">D6*575</f>
        <v>24150</v>
      </c>
    </row>
    <row r="7" spans="1:9" x14ac:dyDescent="0.2">
      <c r="A7" s="26" t="s">
        <v>5</v>
      </c>
      <c r="B7" s="26">
        <v>298</v>
      </c>
      <c r="C7" s="26">
        <v>-149</v>
      </c>
      <c r="D7" s="26">
        <f t="shared" si="0"/>
        <v>149</v>
      </c>
      <c r="E7" s="52">
        <f t="shared" si="1"/>
        <v>85675</v>
      </c>
    </row>
    <row r="8" spans="1:9" x14ac:dyDescent="0.2">
      <c r="A8" s="26" t="s">
        <v>1</v>
      </c>
      <c r="B8" s="26">
        <v>87</v>
      </c>
      <c r="C8" s="26"/>
      <c r="D8" s="26">
        <f t="shared" si="0"/>
        <v>87</v>
      </c>
      <c r="E8" s="52">
        <f t="shared" si="1"/>
        <v>50025</v>
      </c>
    </row>
    <row r="9" spans="1:9" x14ac:dyDescent="0.2">
      <c r="A9" s="26" t="s">
        <v>6</v>
      </c>
      <c r="B9" s="26">
        <v>28</v>
      </c>
      <c r="C9" s="26"/>
      <c r="D9" s="26">
        <f t="shared" si="0"/>
        <v>28</v>
      </c>
      <c r="E9" s="52">
        <f t="shared" si="1"/>
        <v>16100</v>
      </c>
    </row>
    <row r="10" spans="1:9" x14ac:dyDescent="0.2">
      <c r="A10" s="26" t="s">
        <v>7</v>
      </c>
      <c r="B10" s="26">
        <v>7</v>
      </c>
      <c r="C10" s="26"/>
      <c r="D10" s="26">
        <f t="shared" si="0"/>
        <v>7</v>
      </c>
      <c r="E10" s="52">
        <f t="shared" si="1"/>
        <v>4025</v>
      </c>
    </row>
    <row r="11" spans="1:9" x14ac:dyDescent="0.2">
      <c r="A11" s="26" t="s">
        <v>11</v>
      </c>
      <c r="B11" s="26">
        <v>29</v>
      </c>
      <c r="C11" s="26"/>
      <c r="D11" s="26">
        <f t="shared" si="0"/>
        <v>29</v>
      </c>
      <c r="E11" s="52">
        <f t="shared" si="1"/>
        <v>16675</v>
      </c>
    </row>
    <row r="12" spans="1:9" x14ac:dyDescent="0.2">
      <c r="A12" s="26" t="s">
        <v>15</v>
      </c>
      <c r="B12" s="26">
        <v>110</v>
      </c>
      <c r="C12" s="26"/>
      <c r="D12" s="26">
        <f t="shared" si="0"/>
        <v>110</v>
      </c>
      <c r="E12" s="52">
        <f t="shared" si="1"/>
        <v>63250</v>
      </c>
    </row>
    <row r="13" spans="1:9" x14ac:dyDescent="0.2">
      <c r="A13" s="26" t="s">
        <v>16</v>
      </c>
      <c r="B13" s="26">
        <v>99</v>
      </c>
      <c r="C13" s="26"/>
      <c r="D13" s="26">
        <f t="shared" si="0"/>
        <v>99</v>
      </c>
      <c r="E13" s="52">
        <f t="shared" si="1"/>
        <v>56925</v>
      </c>
    </row>
    <row r="14" spans="1:9" x14ac:dyDescent="0.2">
      <c r="A14" s="26" t="s">
        <v>17</v>
      </c>
      <c r="B14" s="26">
        <v>110</v>
      </c>
      <c r="C14" s="26"/>
      <c r="D14" s="26">
        <f t="shared" si="0"/>
        <v>110</v>
      </c>
      <c r="E14" s="52">
        <f t="shared" si="1"/>
        <v>63250</v>
      </c>
    </row>
    <row r="15" spans="1:9" x14ac:dyDescent="0.2">
      <c r="A15" s="26" t="s">
        <v>20</v>
      </c>
      <c r="B15" s="26">
        <v>335</v>
      </c>
      <c r="C15" s="26"/>
      <c r="D15" s="26">
        <f t="shared" si="0"/>
        <v>335</v>
      </c>
      <c r="E15" s="52">
        <f t="shared" si="1"/>
        <v>192625</v>
      </c>
    </row>
    <row r="16" spans="1:9" x14ac:dyDescent="0.2">
      <c r="A16" s="26" t="s">
        <v>22</v>
      </c>
      <c r="B16" s="26">
        <v>617</v>
      </c>
      <c r="C16" s="26"/>
      <c r="D16" s="26">
        <f t="shared" si="0"/>
        <v>617</v>
      </c>
      <c r="E16" s="52">
        <f t="shared" si="1"/>
        <v>354775</v>
      </c>
    </row>
    <row r="17" spans="1:7" x14ac:dyDescent="0.2">
      <c r="A17" s="26" t="s">
        <v>26</v>
      </c>
      <c r="B17" s="26">
        <v>42</v>
      </c>
      <c r="C17" s="26"/>
      <c r="D17" s="26">
        <f t="shared" si="0"/>
        <v>42</v>
      </c>
      <c r="E17" s="52">
        <f t="shared" si="1"/>
        <v>24150</v>
      </c>
    </row>
    <row r="18" spans="1:7" x14ac:dyDescent="0.2">
      <c r="A18" s="26" t="s">
        <v>27</v>
      </c>
      <c r="B18" s="26">
        <v>76</v>
      </c>
      <c r="C18" s="26">
        <v>-38</v>
      </c>
      <c r="D18" s="26">
        <f t="shared" si="0"/>
        <v>38</v>
      </c>
      <c r="E18" s="52">
        <f t="shared" si="1"/>
        <v>21850</v>
      </c>
    </row>
    <row r="19" spans="1:7" x14ac:dyDescent="0.2">
      <c r="A19" s="26" t="s">
        <v>36</v>
      </c>
      <c r="B19" s="26">
        <v>1501</v>
      </c>
      <c r="C19" s="26">
        <v>-750</v>
      </c>
      <c r="D19" s="26">
        <f t="shared" si="0"/>
        <v>751</v>
      </c>
      <c r="E19" s="52">
        <f t="shared" si="1"/>
        <v>431825</v>
      </c>
    </row>
    <row r="20" spans="1:7" x14ac:dyDescent="0.2">
      <c r="A20" s="26" t="s">
        <v>39</v>
      </c>
      <c r="B20" s="26">
        <v>121</v>
      </c>
      <c r="C20" s="26"/>
      <c r="D20" s="26">
        <f t="shared" si="0"/>
        <v>121</v>
      </c>
      <c r="E20" s="52">
        <f t="shared" si="1"/>
        <v>69575</v>
      </c>
    </row>
    <row r="21" spans="1:7" x14ac:dyDescent="0.2">
      <c r="A21" s="26" t="s">
        <v>40</v>
      </c>
      <c r="B21" s="26">
        <v>484</v>
      </c>
      <c r="C21" s="26"/>
      <c r="D21" s="26">
        <f t="shared" si="0"/>
        <v>484</v>
      </c>
      <c r="E21" s="52">
        <f t="shared" si="1"/>
        <v>278300</v>
      </c>
    </row>
    <row r="22" spans="1:7" x14ac:dyDescent="0.2">
      <c r="A22" s="26" t="s">
        <v>42</v>
      </c>
      <c r="B22" s="26">
        <v>68</v>
      </c>
      <c r="C22" s="26"/>
      <c r="D22" s="26">
        <f t="shared" si="0"/>
        <v>68</v>
      </c>
      <c r="E22" s="52">
        <f t="shared" si="1"/>
        <v>39100</v>
      </c>
    </row>
    <row r="23" spans="1:7" x14ac:dyDescent="0.2">
      <c r="A23" s="26" t="s">
        <v>48</v>
      </c>
      <c r="B23" s="26">
        <v>23</v>
      </c>
      <c r="C23" s="26"/>
      <c r="D23" s="26">
        <f t="shared" si="0"/>
        <v>23</v>
      </c>
      <c r="E23" s="52">
        <f t="shared" si="1"/>
        <v>13225</v>
      </c>
    </row>
    <row r="24" spans="1:7" x14ac:dyDescent="0.2">
      <c r="A24" s="26" t="s">
        <v>41</v>
      </c>
      <c r="B24" s="26">
        <v>2</v>
      </c>
      <c r="C24" s="26"/>
      <c r="D24" s="26">
        <f t="shared" si="0"/>
        <v>2</v>
      </c>
      <c r="E24" s="52">
        <f t="shared" si="1"/>
        <v>1150</v>
      </c>
    </row>
    <row r="25" spans="1:7" x14ac:dyDescent="0.2">
      <c r="A25" s="26" t="s">
        <v>51</v>
      </c>
      <c r="B25" s="26">
        <v>281</v>
      </c>
      <c r="C25" s="26"/>
      <c r="D25" s="26">
        <f t="shared" si="0"/>
        <v>281</v>
      </c>
      <c r="E25" s="52">
        <f t="shared" si="1"/>
        <v>161575</v>
      </c>
    </row>
    <row r="26" spans="1:7" x14ac:dyDescent="0.2">
      <c r="A26" s="26" t="s">
        <v>54</v>
      </c>
      <c r="B26" s="26">
        <v>160</v>
      </c>
      <c r="C26" s="26"/>
      <c r="D26" s="26">
        <f t="shared" si="0"/>
        <v>160</v>
      </c>
      <c r="E26" s="52">
        <f t="shared" si="1"/>
        <v>92000</v>
      </c>
    </row>
    <row r="27" spans="1:7" x14ac:dyDescent="0.2">
      <c r="A27" s="26" t="s">
        <v>24</v>
      </c>
      <c r="B27" s="26">
        <v>112</v>
      </c>
      <c r="C27" s="26"/>
      <c r="D27" s="26">
        <f t="shared" si="0"/>
        <v>112</v>
      </c>
      <c r="E27" s="52">
        <f t="shared" si="1"/>
        <v>64400</v>
      </c>
    </row>
    <row r="28" spans="1:7" x14ac:dyDescent="0.2">
      <c r="A28" s="26" t="s">
        <v>57</v>
      </c>
      <c r="B28" s="26">
        <v>121</v>
      </c>
      <c r="C28" s="26"/>
      <c r="D28" s="26">
        <f t="shared" si="0"/>
        <v>121</v>
      </c>
      <c r="E28" s="52">
        <f t="shared" si="1"/>
        <v>69575</v>
      </c>
    </row>
    <row r="29" spans="1:7" x14ac:dyDescent="0.2">
      <c r="A29" s="29" t="s">
        <v>124</v>
      </c>
      <c r="B29" s="29">
        <f>SUM(B6:B28)</f>
        <v>4753</v>
      </c>
      <c r="C29" s="29">
        <v>-937</v>
      </c>
      <c r="D29" s="29">
        <f t="shared" ref="D29:D31" si="2">B29+C29</f>
        <v>3816</v>
      </c>
      <c r="E29" s="53">
        <f t="shared" ref="E29:E30" si="3">D29*575</f>
        <v>2194200</v>
      </c>
    </row>
    <row r="30" spans="1:7" ht="14.25" x14ac:dyDescent="0.2">
      <c r="A30" s="26" t="s">
        <v>220</v>
      </c>
      <c r="B30" s="26">
        <v>-248</v>
      </c>
      <c r="C30" s="26"/>
      <c r="D30" s="26">
        <f t="shared" si="2"/>
        <v>-248</v>
      </c>
      <c r="E30" s="52">
        <f t="shared" si="3"/>
        <v>-142600</v>
      </c>
      <c r="G30" s="24"/>
    </row>
    <row r="31" spans="1:7" x14ac:dyDescent="0.2">
      <c r="A31" s="27" t="s">
        <v>124</v>
      </c>
      <c r="B31" s="27">
        <f>B29+B30</f>
        <v>4505</v>
      </c>
      <c r="C31" s="27">
        <v>-937</v>
      </c>
      <c r="D31" s="27">
        <f t="shared" si="2"/>
        <v>3568</v>
      </c>
      <c r="E31" s="37">
        <f>D31*575</f>
        <v>2051600</v>
      </c>
    </row>
    <row r="33" spans="1:5" s="22" customFormat="1" x14ac:dyDescent="0.2">
      <c r="A33" s="28" t="s">
        <v>165</v>
      </c>
      <c r="B33" s="28"/>
      <c r="C33" s="28"/>
      <c r="D33" s="28"/>
      <c r="E33" s="28"/>
    </row>
    <row r="34" spans="1:5" s="22" customFormat="1" ht="16.899999999999999" customHeight="1" x14ac:dyDescent="0.2">
      <c r="A34" s="89" t="s">
        <v>209</v>
      </c>
      <c r="B34" s="89"/>
      <c r="C34" s="89"/>
      <c r="D34" s="89"/>
      <c r="E34" s="89"/>
    </row>
    <row r="35" spans="1:5" s="22" customFormat="1" ht="30" customHeight="1" x14ac:dyDescent="0.2">
      <c r="A35" s="90" t="s">
        <v>210</v>
      </c>
      <c r="B35" s="90"/>
      <c r="C35" s="90"/>
      <c r="D35" s="90"/>
      <c r="E35" s="90"/>
    </row>
    <row r="36" spans="1:5" s="22" customFormat="1" ht="63" customHeight="1" x14ac:dyDescent="0.2">
      <c r="A36" s="91" t="s">
        <v>166</v>
      </c>
      <c r="B36" s="91"/>
      <c r="C36" s="91"/>
      <c r="D36" s="91"/>
      <c r="E36" s="91"/>
    </row>
  </sheetData>
  <sheetProtection algorithmName="SHA-512" hashValue="bxZMKO4Iyu+3u1LS2p/ChOmjDSXCgzyRSYLa7unkGy735iI5eS0epv6F4lbJ4ecBobl0/M1FuFjgdC6GJ6+6LA==" saltValue="kOV4B7fJ27Qua9gCzBXFhw==" spinCount="100000" sheet="1" objects="1" scenarios="1" selectLockedCells="1" autoFilter="0" selectUnlockedCells="1"/>
  <autoFilter ref="A5:B31" xr:uid="{00000000-0009-0000-0000-000000000000}"/>
  <sortState ref="A6:E28">
    <sortCondition ref="A6:A28"/>
  </sortState>
  <mergeCells count="5">
    <mergeCell ref="A1:E1"/>
    <mergeCell ref="A3:E3"/>
    <mergeCell ref="A34:E34"/>
    <mergeCell ref="A35:E35"/>
    <mergeCell ref="A36:E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6B8D"/>
  </sheetPr>
  <dimension ref="A1:M20"/>
  <sheetViews>
    <sheetView workbookViewId="0">
      <selection activeCell="B4" sqref="B4"/>
    </sheetView>
  </sheetViews>
  <sheetFormatPr defaultColWidth="8.85546875" defaultRowHeight="12.75" x14ac:dyDescent="0.2"/>
  <cols>
    <col min="1" max="1" width="32.7109375" style="14" customWidth="1"/>
    <col min="2" max="2" width="60.28515625" style="14" customWidth="1"/>
    <col min="3" max="3" width="13" style="14" customWidth="1"/>
    <col min="4" max="10" width="13" style="41" hidden="1" customWidth="1"/>
    <col min="11" max="11" width="13" style="14" customWidth="1"/>
    <col min="12" max="16384" width="8.85546875" style="14"/>
  </cols>
  <sheetData>
    <row r="1" spans="1:13" s="26" customFormat="1" ht="49.9" customHeight="1" x14ac:dyDescent="0.2">
      <c r="A1" s="87" t="s">
        <v>66</v>
      </c>
      <c r="B1" s="87"/>
      <c r="C1" s="87"/>
      <c r="D1" s="87"/>
      <c r="E1" s="87"/>
      <c r="F1" s="87"/>
      <c r="G1" s="87"/>
      <c r="H1" s="87"/>
      <c r="I1" s="87"/>
      <c r="J1" s="87"/>
      <c r="K1" s="87"/>
    </row>
    <row r="2" spans="1:13" ht="13.9" customHeight="1" x14ac:dyDescent="0.2">
      <c r="B2" s="16"/>
      <c r="C2" s="16"/>
      <c r="D2" s="51"/>
      <c r="E2" s="51"/>
      <c r="F2" s="51"/>
      <c r="G2" s="51"/>
      <c r="H2" s="51"/>
      <c r="I2" s="51"/>
    </row>
    <row r="3" spans="1:13" s="24" customFormat="1" ht="47.25" customHeight="1" x14ac:dyDescent="0.2">
      <c r="A3" s="93" t="s">
        <v>205</v>
      </c>
      <c r="B3" s="93"/>
      <c r="C3" s="93"/>
      <c r="D3" s="93"/>
      <c r="E3" s="93"/>
      <c r="F3" s="93"/>
      <c r="G3" s="93"/>
      <c r="H3" s="93"/>
      <c r="I3" s="93"/>
      <c r="J3" s="93"/>
      <c r="K3" s="93"/>
    </row>
    <row r="5" spans="1:13" ht="51" x14ac:dyDescent="0.2">
      <c r="A5" s="25" t="s">
        <v>135</v>
      </c>
      <c r="B5" s="34" t="s">
        <v>125</v>
      </c>
      <c r="C5" s="30" t="s">
        <v>129</v>
      </c>
      <c r="D5" s="42" t="s">
        <v>170</v>
      </c>
      <c r="E5" s="42" t="s">
        <v>171</v>
      </c>
      <c r="F5" s="42" t="s">
        <v>172</v>
      </c>
      <c r="G5" s="42" t="s">
        <v>173</v>
      </c>
      <c r="H5" s="42" t="s">
        <v>174</v>
      </c>
      <c r="I5" s="42" t="s">
        <v>175</v>
      </c>
      <c r="J5" s="42" t="s">
        <v>65</v>
      </c>
      <c r="K5" s="30" t="s">
        <v>195</v>
      </c>
    </row>
    <row r="6" spans="1:13" ht="13.9" customHeight="1" x14ac:dyDescent="0.2">
      <c r="A6" s="26" t="s">
        <v>133</v>
      </c>
      <c r="B6" s="26" t="s">
        <v>13</v>
      </c>
      <c r="C6" s="26">
        <v>1</v>
      </c>
      <c r="D6" s="43">
        <v>0</v>
      </c>
      <c r="E6" s="43">
        <v>0</v>
      </c>
      <c r="F6" s="43">
        <v>0</v>
      </c>
      <c r="G6" s="43">
        <v>0</v>
      </c>
      <c r="H6" s="43">
        <v>0</v>
      </c>
      <c r="I6" s="43">
        <f t="shared" ref="I6:I12" si="0">D6+E6+F6+G6+H6</f>
        <v>0</v>
      </c>
      <c r="J6" s="43">
        <v>10000</v>
      </c>
      <c r="K6" s="52">
        <f t="shared" ref="K6:K12" si="1">J6+I6</f>
        <v>10000</v>
      </c>
      <c r="M6" s="24"/>
    </row>
    <row r="7" spans="1:13" ht="13.9" customHeight="1" x14ac:dyDescent="0.2">
      <c r="A7" s="26" t="s">
        <v>133</v>
      </c>
      <c r="B7" s="26" t="s">
        <v>26</v>
      </c>
      <c r="C7" s="26">
        <v>1</v>
      </c>
      <c r="D7" s="43">
        <v>0</v>
      </c>
      <c r="E7" s="43">
        <v>0</v>
      </c>
      <c r="F7" s="43">
        <v>0</v>
      </c>
      <c r="G7" s="43">
        <v>0</v>
      </c>
      <c r="H7" s="43">
        <v>0</v>
      </c>
      <c r="I7" s="43">
        <f t="shared" si="0"/>
        <v>0</v>
      </c>
      <c r="J7" s="43">
        <v>5000</v>
      </c>
      <c r="K7" s="52">
        <f t="shared" si="1"/>
        <v>5000</v>
      </c>
    </row>
    <row r="8" spans="1:13" ht="13.9" customHeight="1" x14ac:dyDescent="0.2">
      <c r="A8" s="26" t="s">
        <v>133</v>
      </c>
      <c r="B8" s="26" t="s">
        <v>31</v>
      </c>
      <c r="C8" s="26">
        <v>5</v>
      </c>
      <c r="D8" s="43">
        <v>0</v>
      </c>
      <c r="E8" s="43">
        <v>0</v>
      </c>
      <c r="F8" s="43">
        <v>0</v>
      </c>
      <c r="G8" s="43">
        <v>0</v>
      </c>
      <c r="H8" s="43">
        <v>12688</v>
      </c>
      <c r="I8" s="43">
        <f t="shared" si="0"/>
        <v>12688</v>
      </c>
      <c r="J8" s="43">
        <v>60000</v>
      </c>
      <c r="K8" s="52">
        <f t="shared" si="1"/>
        <v>72688</v>
      </c>
    </row>
    <row r="9" spans="1:13" ht="13.9" customHeight="1" x14ac:dyDescent="0.2">
      <c r="A9" s="26" t="s">
        <v>133</v>
      </c>
      <c r="B9" s="26" t="s">
        <v>36</v>
      </c>
      <c r="C9" s="26">
        <v>1</v>
      </c>
      <c r="D9" s="43">
        <v>25656.44</v>
      </c>
      <c r="E9" s="43">
        <v>0</v>
      </c>
      <c r="F9" s="43">
        <v>0</v>
      </c>
      <c r="G9" s="43">
        <v>0</v>
      </c>
      <c r="H9" s="43">
        <v>0</v>
      </c>
      <c r="I9" s="43">
        <f t="shared" si="0"/>
        <v>25656.44</v>
      </c>
      <c r="J9" s="43">
        <v>0</v>
      </c>
      <c r="K9" s="52">
        <f t="shared" si="1"/>
        <v>25656.44</v>
      </c>
    </row>
    <row r="10" spans="1:13" ht="13.9" customHeight="1" x14ac:dyDescent="0.2">
      <c r="A10" s="26" t="s">
        <v>133</v>
      </c>
      <c r="B10" s="26" t="s">
        <v>51</v>
      </c>
      <c r="C10" s="26">
        <v>1</v>
      </c>
      <c r="D10" s="43">
        <v>9090.92</v>
      </c>
      <c r="E10" s="43">
        <v>0</v>
      </c>
      <c r="F10" s="43">
        <v>0</v>
      </c>
      <c r="G10" s="43">
        <v>0</v>
      </c>
      <c r="H10" s="43">
        <v>0</v>
      </c>
      <c r="I10" s="43">
        <f t="shared" si="0"/>
        <v>9090.92</v>
      </c>
      <c r="J10" s="43">
        <v>0</v>
      </c>
      <c r="K10" s="52">
        <f t="shared" si="1"/>
        <v>9090.92</v>
      </c>
    </row>
    <row r="11" spans="1:13" ht="13.9" customHeight="1" x14ac:dyDescent="0.2">
      <c r="A11" s="26" t="s">
        <v>134</v>
      </c>
      <c r="B11" s="26" t="s">
        <v>47</v>
      </c>
      <c r="C11" s="26">
        <v>1</v>
      </c>
      <c r="D11" s="43">
        <v>0</v>
      </c>
      <c r="E11" s="43">
        <v>0</v>
      </c>
      <c r="F11" s="43">
        <v>0</v>
      </c>
      <c r="G11" s="43">
        <v>0</v>
      </c>
      <c r="H11" s="43">
        <v>0</v>
      </c>
      <c r="I11" s="43">
        <f t="shared" si="0"/>
        <v>0</v>
      </c>
      <c r="J11" s="43">
        <v>5000</v>
      </c>
      <c r="K11" s="52">
        <f t="shared" si="1"/>
        <v>5000</v>
      </c>
    </row>
    <row r="12" spans="1:13" ht="13.9" customHeight="1" x14ac:dyDescent="0.2">
      <c r="A12" s="26" t="s">
        <v>132</v>
      </c>
      <c r="B12" s="26" t="s">
        <v>8</v>
      </c>
      <c r="C12" s="26">
        <v>2</v>
      </c>
      <c r="D12" s="43">
        <v>0</v>
      </c>
      <c r="E12" s="43">
        <v>0</v>
      </c>
      <c r="F12" s="43">
        <v>0</v>
      </c>
      <c r="G12" s="43">
        <v>0</v>
      </c>
      <c r="H12" s="43">
        <v>1500</v>
      </c>
      <c r="I12" s="43">
        <f t="shared" si="0"/>
        <v>1500</v>
      </c>
      <c r="J12" s="43">
        <v>10000</v>
      </c>
      <c r="K12" s="52">
        <f t="shared" si="1"/>
        <v>11500</v>
      </c>
    </row>
    <row r="13" spans="1:13" ht="13.9" customHeight="1" x14ac:dyDescent="0.2">
      <c r="A13" s="26"/>
      <c r="B13" s="26"/>
      <c r="C13" s="29"/>
      <c r="D13" s="47">
        <v>34747.360000000001</v>
      </c>
      <c r="E13" s="47">
        <v>0</v>
      </c>
      <c r="F13" s="47">
        <v>0</v>
      </c>
      <c r="G13" s="47">
        <v>0</v>
      </c>
      <c r="H13" s="47">
        <v>14188</v>
      </c>
      <c r="I13" s="47">
        <f>SUM(I6:I12)</f>
        <v>48935.360000000001</v>
      </c>
      <c r="J13" s="47">
        <v>90000</v>
      </c>
      <c r="K13" s="53">
        <f t="shared" ref="K13" si="2">J13+I13</f>
        <v>138935.35999999999</v>
      </c>
    </row>
    <row r="14" spans="1:13" ht="13.9" customHeight="1" x14ac:dyDescent="0.2">
      <c r="A14" s="26"/>
      <c r="B14" s="26" t="s">
        <v>219</v>
      </c>
      <c r="C14" s="26">
        <v>1</v>
      </c>
      <c r="D14" s="43"/>
      <c r="E14" s="43"/>
      <c r="F14" s="43"/>
      <c r="G14" s="43"/>
      <c r="H14" s="43"/>
      <c r="I14" s="43"/>
      <c r="J14" s="43"/>
      <c r="K14" s="52">
        <v>-9972</v>
      </c>
      <c r="M14" s="24"/>
    </row>
    <row r="15" spans="1:13" ht="13.9" customHeight="1" x14ac:dyDescent="0.2">
      <c r="A15" s="26"/>
      <c r="B15" s="26"/>
      <c r="C15" s="27">
        <v>13</v>
      </c>
      <c r="D15" s="43"/>
      <c r="E15" s="43"/>
      <c r="F15" s="43"/>
      <c r="G15" s="43"/>
      <c r="H15" s="43"/>
      <c r="I15" s="43"/>
      <c r="J15" s="43"/>
      <c r="K15" s="37">
        <f>K13+K14</f>
        <v>128963.35999999999</v>
      </c>
    </row>
    <row r="17" spans="1:11" s="24" customFormat="1" x14ac:dyDescent="0.2">
      <c r="A17" s="31" t="s">
        <v>165</v>
      </c>
      <c r="D17" s="41"/>
      <c r="E17" s="41"/>
      <c r="F17" s="41"/>
      <c r="G17" s="41"/>
      <c r="H17" s="41"/>
      <c r="I17" s="41"/>
      <c r="J17" s="41"/>
    </row>
    <row r="18" spans="1:11" ht="14.45" customHeight="1" x14ac:dyDescent="0.2">
      <c r="A18" s="92" t="s">
        <v>211</v>
      </c>
      <c r="B18" s="92"/>
      <c r="C18" s="92"/>
      <c r="D18" s="92"/>
      <c r="E18" s="92"/>
      <c r="F18" s="92"/>
      <c r="G18" s="92"/>
      <c r="H18" s="92"/>
      <c r="I18" s="92"/>
      <c r="J18" s="92"/>
      <c r="K18" s="92"/>
    </row>
    <row r="19" spans="1:11" ht="125.25" customHeight="1" x14ac:dyDescent="0.2">
      <c r="A19" s="91" t="s">
        <v>212</v>
      </c>
      <c r="B19" s="91"/>
      <c r="C19" s="91"/>
      <c r="D19" s="91"/>
      <c r="E19" s="91"/>
      <c r="F19" s="91"/>
      <c r="G19" s="91"/>
      <c r="H19" s="91"/>
      <c r="I19" s="91"/>
      <c r="J19" s="91"/>
      <c r="K19" s="91"/>
    </row>
    <row r="20" spans="1:11" x14ac:dyDescent="0.2">
      <c r="B20" s="17"/>
    </row>
  </sheetData>
  <sheetProtection algorithmName="SHA-512" hashValue="t9C4VFUo0AuZDgY4WWEVCE8duBwVnECJDVIGdNVh4dFe8n8Mg7pvhA5ql+iZmWUR7PeKDHX+KtgiflnJEnQd/Q==" saltValue="kPR05AVdB4rpZg2vWv2k6g==" spinCount="100000" sheet="1" objects="1" scenarios="1" selectLockedCells="1" autoFilter="0" selectUnlockedCells="1"/>
  <sortState ref="B6:K11">
    <sortCondition ref="B6:B11"/>
  </sortState>
  <mergeCells count="4">
    <mergeCell ref="A19:K19"/>
    <mergeCell ref="A18:K18"/>
    <mergeCell ref="A3:K3"/>
    <mergeCell ref="A1:K1"/>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6B8D"/>
  </sheetPr>
  <dimension ref="A1:P36"/>
  <sheetViews>
    <sheetView workbookViewId="0">
      <selection activeCell="N5" sqref="N5"/>
    </sheetView>
  </sheetViews>
  <sheetFormatPr defaultRowHeight="15" x14ac:dyDescent="0.25"/>
  <cols>
    <col min="1" max="1" width="53.7109375" customWidth="1"/>
    <col min="2" max="2" width="9.140625" style="11" hidden="1" customWidth="1"/>
    <col min="3" max="3" width="16.42578125" style="11" hidden="1" customWidth="1"/>
    <col min="4" max="5" width="18.140625" style="11" hidden="1" customWidth="1"/>
    <col min="6" max="6" width="25.5703125" style="11" hidden="1" customWidth="1"/>
    <col min="7" max="7" width="24" style="11" hidden="1" customWidth="1"/>
    <col min="8" max="8" width="21.140625" style="11" hidden="1" customWidth="1"/>
    <col min="9" max="9" width="21.7109375" style="11" hidden="1" customWidth="1"/>
    <col min="10" max="10" width="6.5703125" style="11" hidden="1" customWidth="1"/>
    <col min="11" max="11" width="9.42578125" style="11" hidden="1" customWidth="1"/>
    <col min="12" max="12" width="57.140625" style="11" hidden="1" customWidth="1"/>
    <col min="13" max="13" width="9.140625" style="11" hidden="1" customWidth="1"/>
    <col min="14" max="14" width="33.42578125" style="12" customWidth="1"/>
  </cols>
  <sheetData>
    <row r="1" spans="1:16" ht="49.9" customHeight="1" x14ac:dyDescent="0.25">
      <c r="A1" s="87" t="s">
        <v>98</v>
      </c>
      <c r="B1" s="87"/>
      <c r="C1" s="87"/>
      <c r="D1" s="87"/>
      <c r="E1" s="87"/>
      <c r="F1" s="87"/>
      <c r="G1" s="87"/>
      <c r="H1" s="87"/>
      <c r="I1" s="87"/>
      <c r="J1" s="87"/>
      <c r="K1" s="87"/>
      <c r="L1" s="87"/>
      <c r="M1" s="87"/>
      <c r="N1" s="87"/>
    </row>
    <row r="3" spans="1:16" x14ac:dyDescent="0.25">
      <c r="A3" s="93" t="s">
        <v>194</v>
      </c>
      <c r="B3" s="93"/>
      <c r="C3" s="93"/>
      <c r="D3" s="93"/>
      <c r="E3" s="93"/>
      <c r="F3" s="93"/>
      <c r="G3" s="93"/>
      <c r="H3" s="93"/>
      <c r="I3" s="93"/>
      <c r="J3" s="93"/>
      <c r="K3" s="93"/>
      <c r="L3" s="93"/>
      <c r="M3" s="93"/>
      <c r="N3" s="93"/>
    </row>
    <row r="4" spans="1:16" s="23" customFormat="1" x14ac:dyDescent="0.25">
      <c r="A4" s="57"/>
      <c r="B4" s="57"/>
      <c r="C4" s="57"/>
      <c r="D4" s="57"/>
      <c r="E4" s="57"/>
      <c r="F4" s="57"/>
      <c r="G4" s="57"/>
      <c r="H4" s="57"/>
      <c r="I4" s="57"/>
      <c r="J4" s="57"/>
      <c r="K4" s="57"/>
      <c r="L4" s="57"/>
      <c r="M4" s="57"/>
      <c r="N4" s="57"/>
    </row>
    <row r="5" spans="1:16" ht="27" customHeight="1" x14ac:dyDescent="0.25">
      <c r="A5" s="25" t="s">
        <v>62</v>
      </c>
      <c r="B5" s="46" t="s">
        <v>0</v>
      </c>
      <c r="C5" s="46" t="s">
        <v>91</v>
      </c>
      <c r="D5" s="46" t="s">
        <v>92</v>
      </c>
      <c r="E5" s="46" t="s">
        <v>93</v>
      </c>
      <c r="F5" s="46" t="s">
        <v>94</v>
      </c>
      <c r="G5" s="46" t="s">
        <v>95</v>
      </c>
      <c r="H5" s="46" t="s">
        <v>96</v>
      </c>
      <c r="I5" s="46" t="s">
        <v>97</v>
      </c>
      <c r="J5" s="46"/>
      <c r="K5" s="46" t="s">
        <v>163</v>
      </c>
      <c r="L5" s="46"/>
      <c r="M5" s="46"/>
      <c r="N5" s="30" t="s">
        <v>195</v>
      </c>
    </row>
    <row r="6" spans="1:16" x14ac:dyDescent="0.25">
      <c r="A6" s="26" t="s">
        <v>3</v>
      </c>
      <c r="B6" s="43" t="s">
        <v>2</v>
      </c>
      <c r="C6" s="43">
        <v>406127.37</v>
      </c>
      <c r="D6" s="43">
        <v>507511.43</v>
      </c>
      <c r="E6" s="43">
        <v>101384.06</v>
      </c>
      <c r="F6" s="43">
        <v>841680.74</v>
      </c>
      <c r="G6" s="43">
        <v>1085353.8999999999</v>
      </c>
      <c r="H6" s="43">
        <v>243673.15999999992</v>
      </c>
      <c r="I6" s="43">
        <v>345057.21999999991</v>
      </c>
      <c r="J6" s="43"/>
      <c r="K6" s="43"/>
      <c r="L6" s="43"/>
      <c r="M6" s="43"/>
      <c r="N6" s="52">
        <v>345057.21999999991</v>
      </c>
    </row>
    <row r="7" spans="1:16" x14ac:dyDescent="0.25">
      <c r="A7" s="26" t="s">
        <v>4</v>
      </c>
      <c r="B7" s="43" t="s">
        <v>2</v>
      </c>
      <c r="C7" s="43">
        <v>0</v>
      </c>
      <c r="D7" s="43">
        <v>48103.3</v>
      </c>
      <c r="E7" s="43">
        <v>48103.3</v>
      </c>
      <c r="F7" s="43">
        <v>0</v>
      </c>
      <c r="G7" s="43">
        <v>72977.600000000006</v>
      </c>
      <c r="H7" s="43">
        <v>72977.600000000006</v>
      </c>
      <c r="I7" s="43">
        <v>121080.90000000001</v>
      </c>
      <c r="J7" s="43"/>
      <c r="K7" s="43"/>
      <c r="L7" s="43"/>
      <c r="M7" s="43"/>
      <c r="N7" s="52">
        <v>121080.90000000001</v>
      </c>
    </row>
    <row r="8" spans="1:16" x14ac:dyDescent="0.25">
      <c r="A8" s="26" t="s">
        <v>6</v>
      </c>
      <c r="B8" s="43" t="s">
        <v>2</v>
      </c>
      <c r="C8" s="43">
        <v>0</v>
      </c>
      <c r="D8" s="43">
        <v>11426.9</v>
      </c>
      <c r="E8" s="43">
        <v>11426.9</v>
      </c>
      <c r="F8" s="43">
        <v>0</v>
      </c>
      <c r="G8" s="43">
        <v>10941.86</v>
      </c>
      <c r="H8" s="43">
        <v>10941.86</v>
      </c>
      <c r="I8" s="43">
        <v>22368.760000000002</v>
      </c>
      <c r="J8" s="43"/>
      <c r="K8" s="43">
        <f>I8</f>
        <v>22368.760000000002</v>
      </c>
      <c r="L8" s="43"/>
      <c r="M8" s="43"/>
      <c r="N8" s="52">
        <f>K8</f>
        <v>22368.760000000002</v>
      </c>
    </row>
    <row r="9" spans="1:16" x14ac:dyDescent="0.25">
      <c r="A9" s="26" t="s">
        <v>10</v>
      </c>
      <c r="B9" s="43" t="s">
        <v>2</v>
      </c>
      <c r="C9" s="43">
        <v>45298.28</v>
      </c>
      <c r="D9" s="43">
        <v>90945.15</v>
      </c>
      <c r="E9" s="43">
        <v>45646.869999999995</v>
      </c>
      <c r="F9" s="43">
        <v>113254.32</v>
      </c>
      <c r="G9" s="43">
        <v>189201.80000000002</v>
      </c>
      <c r="H9" s="43">
        <v>75947.48000000001</v>
      </c>
      <c r="I9" s="43">
        <v>121594.35</v>
      </c>
      <c r="J9" s="43"/>
      <c r="K9" s="43"/>
      <c r="L9" s="43"/>
      <c r="M9" s="43"/>
      <c r="N9" s="52">
        <v>121594.35</v>
      </c>
    </row>
    <row r="10" spans="1:16" x14ac:dyDescent="0.25">
      <c r="A10" s="26" t="s">
        <v>11</v>
      </c>
      <c r="B10" s="43" t="s">
        <v>2</v>
      </c>
      <c r="C10" s="43">
        <v>37534.43</v>
      </c>
      <c r="D10" s="43">
        <v>81792.14</v>
      </c>
      <c r="E10" s="43">
        <v>44257.71</v>
      </c>
      <c r="F10" s="43">
        <v>38025.94</v>
      </c>
      <c r="G10" s="43">
        <v>83282.7</v>
      </c>
      <c r="H10" s="43">
        <v>45256.759999999995</v>
      </c>
      <c r="I10" s="43">
        <v>89514.47</v>
      </c>
      <c r="J10" s="43"/>
      <c r="K10" s="43">
        <v>90996.74</v>
      </c>
      <c r="L10" s="43" t="s">
        <v>162</v>
      </c>
      <c r="M10" s="43">
        <v>1482.27</v>
      </c>
      <c r="N10" s="52">
        <f>K10</f>
        <v>90996.74</v>
      </c>
    </row>
    <row r="11" spans="1:16" x14ac:dyDescent="0.25">
      <c r="A11" s="26" t="s">
        <v>12</v>
      </c>
      <c r="B11" s="43" t="s">
        <v>2</v>
      </c>
      <c r="C11" s="43">
        <v>0</v>
      </c>
      <c r="D11" s="43">
        <v>108011</v>
      </c>
      <c r="E11" s="43">
        <v>108011</v>
      </c>
      <c r="F11" s="43">
        <v>0</v>
      </c>
      <c r="G11" s="43">
        <v>216022</v>
      </c>
      <c r="H11" s="43">
        <v>216022</v>
      </c>
      <c r="I11" s="43">
        <v>324033</v>
      </c>
      <c r="J11" s="43"/>
      <c r="K11" s="43"/>
      <c r="L11" s="43"/>
      <c r="M11" s="43"/>
      <c r="N11" s="52">
        <v>324033</v>
      </c>
      <c r="P11" s="23"/>
    </row>
    <row r="12" spans="1:16" x14ac:dyDescent="0.25">
      <c r="A12" s="26" t="s">
        <v>15</v>
      </c>
      <c r="B12" s="43" t="s">
        <v>2</v>
      </c>
      <c r="C12" s="43">
        <v>299784.31999999995</v>
      </c>
      <c r="D12" s="43">
        <v>458861.7</v>
      </c>
      <c r="E12" s="43">
        <v>159077.38000000006</v>
      </c>
      <c r="F12" s="43">
        <v>279455.92000000004</v>
      </c>
      <c r="G12" s="43">
        <v>480172.86</v>
      </c>
      <c r="H12" s="43">
        <v>200716.93999999994</v>
      </c>
      <c r="I12" s="43">
        <v>359794.32</v>
      </c>
      <c r="J12" s="43"/>
      <c r="K12" s="43">
        <f>I12+M12</f>
        <v>418539.1</v>
      </c>
      <c r="L12" s="43" t="s">
        <v>158</v>
      </c>
      <c r="M12" s="43">
        <v>58744.78</v>
      </c>
      <c r="N12" s="52">
        <f>K12</f>
        <v>418539.1</v>
      </c>
    </row>
    <row r="13" spans="1:16" x14ac:dyDescent="0.25">
      <c r="A13" s="26" t="s">
        <v>16</v>
      </c>
      <c r="B13" s="43" t="s">
        <v>2</v>
      </c>
      <c r="C13" s="43">
        <v>25331.7</v>
      </c>
      <c r="D13" s="43">
        <v>45713.01</v>
      </c>
      <c r="E13" s="43">
        <v>20381.310000000001</v>
      </c>
      <c r="F13" s="43">
        <v>109156.24</v>
      </c>
      <c r="G13" s="43">
        <v>206395.96000000002</v>
      </c>
      <c r="H13" s="43">
        <v>97239.720000000016</v>
      </c>
      <c r="I13" s="43">
        <v>117621.03000000001</v>
      </c>
      <c r="J13" s="43"/>
      <c r="K13" s="43">
        <f>I13+M13</f>
        <v>127772.61000000002</v>
      </c>
      <c r="L13" s="43" t="s">
        <v>159</v>
      </c>
      <c r="M13" s="43">
        <v>10151.58</v>
      </c>
      <c r="N13" s="52">
        <f>K13</f>
        <v>127772.61000000002</v>
      </c>
    </row>
    <row r="14" spans="1:16" x14ac:dyDescent="0.25">
      <c r="A14" s="26" t="s">
        <v>17</v>
      </c>
      <c r="B14" s="43" t="s">
        <v>2</v>
      </c>
      <c r="C14" s="43">
        <v>82952.67</v>
      </c>
      <c r="D14" s="43">
        <v>117580.87</v>
      </c>
      <c r="E14" s="43">
        <v>34628.199999999997</v>
      </c>
      <c r="F14" s="43">
        <v>165905.34</v>
      </c>
      <c r="G14" s="43">
        <v>331113.40000000002</v>
      </c>
      <c r="H14" s="43">
        <v>165208.06000000003</v>
      </c>
      <c r="I14" s="43">
        <v>199836.26</v>
      </c>
      <c r="J14" s="43"/>
      <c r="K14" s="43"/>
      <c r="L14" s="43"/>
      <c r="M14" s="43"/>
      <c r="N14" s="52">
        <v>199836.26</v>
      </c>
    </row>
    <row r="15" spans="1:16" x14ac:dyDescent="0.25">
      <c r="A15" s="26" t="s">
        <v>18</v>
      </c>
      <c r="B15" s="43" t="s">
        <v>2</v>
      </c>
      <c r="C15" s="43">
        <v>105952.03</v>
      </c>
      <c r="D15" s="43">
        <v>257115.89</v>
      </c>
      <c r="E15" s="43">
        <v>151163.86000000002</v>
      </c>
      <c r="F15" s="43">
        <v>96199.42</v>
      </c>
      <c r="G15" s="43">
        <v>232091.5</v>
      </c>
      <c r="H15" s="43">
        <v>135892.08000000002</v>
      </c>
      <c r="I15" s="43">
        <v>287055.94000000006</v>
      </c>
      <c r="J15" s="43"/>
      <c r="K15" s="43">
        <f>I15+M15</f>
        <v>294335.70000000007</v>
      </c>
      <c r="L15" s="43" t="s">
        <v>164</v>
      </c>
      <c r="M15" s="43">
        <v>7279.76</v>
      </c>
      <c r="N15" s="52">
        <f>K15</f>
        <v>294335.70000000007</v>
      </c>
    </row>
    <row r="16" spans="1:16" x14ac:dyDescent="0.25">
      <c r="A16" s="26" t="s">
        <v>20</v>
      </c>
      <c r="B16" s="43" t="s">
        <v>2</v>
      </c>
      <c r="C16" s="43">
        <v>84905.34</v>
      </c>
      <c r="D16" s="43">
        <v>85500.68</v>
      </c>
      <c r="E16" s="43">
        <v>595.33999999999651</v>
      </c>
      <c r="F16" s="43">
        <v>293575</v>
      </c>
      <c r="G16" s="43">
        <v>298807.92</v>
      </c>
      <c r="H16" s="43">
        <v>5232.9199999999837</v>
      </c>
      <c r="I16" s="43">
        <v>5828.2599999999802</v>
      </c>
      <c r="J16" s="43"/>
      <c r="K16" s="43"/>
      <c r="L16" s="43"/>
      <c r="M16" s="43"/>
      <c r="N16" s="52">
        <v>5828.2599999999802</v>
      </c>
    </row>
    <row r="17" spans="1:14" x14ac:dyDescent="0.25">
      <c r="A17" s="26" t="s">
        <v>27</v>
      </c>
      <c r="B17" s="43" t="s">
        <v>2</v>
      </c>
      <c r="C17" s="43">
        <v>14914.22</v>
      </c>
      <c r="D17" s="43">
        <v>55873.4</v>
      </c>
      <c r="E17" s="43">
        <v>40959.18</v>
      </c>
      <c r="F17" s="43">
        <v>184333.22</v>
      </c>
      <c r="G17" s="43">
        <v>264102.64</v>
      </c>
      <c r="H17" s="43">
        <v>79769.420000000013</v>
      </c>
      <c r="I17" s="43">
        <v>120728.6</v>
      </c>
      <c r="J17" s="43"/>
      <c r="K17" s="43">
        <f>I17</f>
        <v>120728.6</v>
      </c>
      <c r="L17" s="43"/>
      <c r="M17" s="43"/>
      <c r="N17" s="52">
        <f>K17</f>
        <v>120728.6</v>
      </c>
    </row>
    <row r="18" spans="1:14" x14ac:dyDescent="0.25">
      <c r="A18" s="26" t="s">
        <v>28</v>
      </c>
      <c r="B18" s="43" t="s">
        <v>2</v>
      </c>
      <c r="C18" s="43">
        <v>3686.96</v>
      </c>
      <c r="D18" s="43">
        <v>104505.70999999999</v>
      </c>
      <c r="E18" s="43">
        <v>100818.74999999999</v>
      </c>
      <c r="F18" s="43">
        <v>8151.74</v>
      </c>
      <c r="G18" s="43">
        <v>184461.40000000002</v>
      </c>
      <c r="H18" s="43">
        <v>176309.66000000003</v>
      </c>
      <c r="I18" s="43">
        <v>277128.41000000003</v>
      </c>
      <c r="J18" s="43"/>
      <c r="K18" s="43">
        <f>I18</f>
        <v>277128.41000000003</v>
      </c>
      <c r="L18" s="43"/>
      <c r="M18" s="43"/>
      <c r="N18" s="52">
        <f>K18</f>
        <v>277128.41000000003</v>
      </c>
    </row>
    <row r="19" spans="1:14" x14ac:dyDescent="0.25">
      <c r="A19" s="26" t="s">
        <v>29</v>
      </c>
      <c r="B19" s="43" t="s">
        <v>2</v>
      </c>
      <c r="C19" s="43">
        <v>84720.200000000012</v>
      </c>
      <c r="D19" s="43">
        <v>114264.12000000001</v>
      </c>
      <c r="E19" s="43">
        <v>29543.919999999998</v>
      </c>
      <c r="F19" s="43">
        <v>189623.64</v>
      </c>
      <c r="G19" s="43">
        <v>238753.63999999998</v>
      </c>
      <c r="H19" s="43">
        <v>49129.999999999971</v>
      </c>
      <c r="I19" s="43">
        <v>78673.919999999969</v>
      </c>
      <c r="J19" s="43"/>
      <c r="K19" s="43">
        <f>I19+M19</f>
        <v>90033.489999999962</v>
      </c>
      <c r="L19" s="43" t="s">
        <v>157</v>
      </c>
      <c r="M19" s="43">
        <v>11359.57</v>
      </c>
      <c r="N19" s="52">
        <f>K19</f>
        <v>90033.489999999962</v>
      </c>
    </row>
    <row r="20" spans="1:14" x14ac:dyDescent="0.25">
      <c r="A20" s="26" t="s">
        <v>36</v>
      </c>
      <c r="B20" s="43" t="s">
        <v>2</v>
      </c>
      <c r="C20" s="43">
        <v>17835.61</v>
      </c>
      <c r="D20" s="43">
        <v>84814.68</v>
      </c>
      <c r="E20" s="43">
        <v>66979.069999999992</v>
      </c>
      <c r="F20" s="43">
        <v>65288.02</v>
      </c>
      <c r="G20" s="43">
        <v>183695.34</v>
      </c>
      <c r="H20" s="43">
        <v>118407.32</v>
      </c>
      <c r="I20" s="43">
        <v>185386.39</v>
      </c>
      <c r="J20" s="43"/>
      <c r="K20" s="43"/>
      <c r="L20" s="43"/>
      <c r="M20" s="43"/>
      <c r="N20" s="52">
        <v>185386.39</v>
      </c>
    </row>
    <row r="21" spans="1:14" x14ac:dyDescent="0.25">
      <c r="A21" s="26" t="s">
        <v>38</v>
      </c>
      <c r="B21" s="43" t="s">
        <v>2</v>
      </c>
      <c r="C21" s="43">
        <v>0</v>
      </c>
      <c r="D21" s="43">
        <v>938.69</v>
      </c>
      <c r="E21" s="43">
        <v>938.69</v>
      </c>
      <c r="F21" s="43">
        <v>0</v>
      </c>
      <c r="G21" s="43">
        <v>2728.1</v>
      </c>
      <c r="H21" s="43">
        <v>2728.1</v>
      </c>
      <c r="I21" s="43">
        <v>3666.79</v>
      </c>
      <c r="J21" s="43"/>
      <c r="K21" s="43">
        <f>I21</f>
        <v>3666.79</v>
      </c>
      <c r="L21" s="43"/>
      <c r="M21" s="43"/>
      <c r="N21" s="52">
        <v>3666.79</v>
      </c>
    </row>
    <row r="22" spans="1:14" x14ac:dyDescent="0.25">
      <c r="A22" s="26" t="s">
        <v>40</v>
      </c>
      <c r="B22" s="43" t="s">
        <v>2</v>
      </c>
      <c r="C22" s="43">
        <v>750103.24</v>
      </c>
      <c r="D22" s="43">
        <v>752834.30999999994</v>
      </c>
      <c r="E22" s="43">
        <v>2731.0699999999488</v>
      </c>
      <c r="F22" s="43">
        <v>649318.52</v>
      </c>
      <c r="G22" s="43">
        <v>654211.12</v>
      </c>
      <c r="H22" s="43">
        <v>4892.5999999999767</v>
      </c>
      <c r="I22" s="43">
        <v>7623.6699999999255</v>
      </c>
      <c r="J22" s="43"/>
      <c r="K22" s="43"/>
      <c r="L22" s="43"/>
      <c r="M22" s="43"/>
      <c r="N22" s="52">
        <v>7623.6699999999255</v>
      </c>
    </row>
    <row r="23" spans="1:14" x14ac:dyDescent="0.25">
      <c r="A23" s="26" t="s">
        <v>42</v>
      </c>
      <c r="B23" s="43" t="s">
        <v>2</v>
      </c>
      <c r="C23" s="43">
        <v>5313.92</v>
      </c>
      <c r="D23" s="43">
        <v>116740.91</v>
      </c>
      <c r="E23" s="43">
        <v>111426.99</v>
      </c>
      <c r="F23" s="43">
        <v>19132.18</v>
      </c>
      <c r="G23" s="43">
        <v>132155.85999999999</v>
      </c>
      <c r="H23" s="43">
        <v>113023.67999999999</v>
      </c>
      <c r="I23" s="43">
        <v>224450.66999999998</v>
      </c>
      <c r="J23" s="43"/>
      <c r="K23" s="43"/>
      <c r="L23" s="43"/>
      <c r="M23" s="43"/>
      <c r="N23" s="52">
        <v>224450.66999999998</v>
      </c>
    </row>
    <row r="24" spans="1:14" x14ac:dyDescent="0.25">
      <c r="A24" s="26" t="s">
        <v>48</v>
      </c>
      <c r="B24" s="43" t="s">
        <v>2</v>
      </c>
      <c r="C24" s="43">
        <v>0</v>
      </c>
      <c r="D24" s="43">
        <v>246.15</v>
      </c>
      <c r="E24" s="43">
        <v>246.15</v>
      </c>
      <c r="F24" s="43">
        <v>0</v>
      </c>
      <c r="G24" s="43">
        <v>492.3</v>
      </c>
      <c r="H24" s="43">
        <v>492.3</v>
      </c>
      <c r="I24" s="43">
        <v>738.45</v>
      </c>
      <c r="J24" s="43"/>
      <c r="K24" s="43"/>
      <c r="L24" s="43"/>
      <c r="M24" s="43"/>
      <c r="N24" s="52">
        <v>738.45</v>
      </c>
    </row>
    <row r="25" spans="1:14" x14ac:dyDescent="0.25">
      <c r="A25" s="26" t="s">
        <v>41</v>
      </c>
      <c r="B25" s="43" t="s">
        <v>2</v>
      </c>
      <c r="C25" s="43">
        <v>0</v>
      </c>
      <c r="D25" s="43">
        <v>24754.85</v>
      </c>
      <c r="E25" s="43">
        <v>24754.85</v>
      </c>
      <c r="F25" s="43">
        <v>0</v>
      </c>
      <c r="G25" s="43">
        <v>199204.68</v>
      </c>
      <c r="H25" s="43">
        <v>199204.68</v>
      </c>
      <c r="I25" s="43">
        <v>223959.53</v>
      </c>
      <c r="J25" s="43"/>
      <c r="K25" s="43"/>
      <c r="L25" s="43"/>
      <c r="M25" s="43"/>
      <c r="N25" s="52">
        <v>223959.53</v>
      </c>
    </row>
    <row r="26" spans="1:14" x14ac:dyDescent="0.25">
      <c r="A26" s="26" t="s">
        <v>51</v>
      </c>
      <c r="B26" s="43" t="s">
        <v>2</v>
      </c>
      <c r="C26" s="43">
        <v>22748.02</v>
      </c>
      <c r="D26" s="43">
        <v>37543.85</v>
      </c>
      <c r="E26" s="43">
        <v>14795.829999999998</v>
      </c>
      <c r="F26" s="43">
        <v>21837.54</v>
      </c>
      <c r="G26" s="43">
        <v>56669.56</v>
      </c>
      <c r="H26" s="43">
        <v>34832.019999999997</v>
      </c>
      <c r="I26" s="43">
        <v>49627.849999999991</v>
      </c>
      <c r="J26" s="43"/>
      <c r="K26" s="43">
        <f>I26+M26</f>
        <v>100953.48999999999</v>
      </c>
      <c r="L26" s="43" t="s">
        <v>161</v>
      </c>
      <c r="M26" s="43">
        <v>51325.64</v>
      </c>
      <c r="N26" s="52">
        <f>K26</f>
        <v>100953.48999999999</v>
      </c>
    </row>
    <row r="27" spans="1:14" x14ac:dyDescent="0.25">
      <c r="A27" s="26" t="s">
        <v>54</v>
      </c>
      <c r="B27" s="43" t="s">
        <v>2</v>
      </c>
      <c r="C27" s="43">
        <v>27176.07</v>
      </c>
      <c r="D27" s="43">
        <v>71262.140000000014</v>
      </c>
      <c r="E27" s="43">
        <v>44086.070000000014</v>
      </c>
      <c r="F27" s="43">
        <v>63634.2</v>
      </c>
      <c r="G27" s="43">
        <v>134957.47999999998</v>
      </c>
      <c r="H27" s="43">
        <v>71323.279999999984</v>
      </c>
      <c r="I27" s="43">
        <v>115409.35</v>
      </c>
      <c r="J27" s="43"/>
      <c r="K27" s="43">
        <f>I27</f>
        <v>115409.35</v>
      </c>
      <c r="L27" s="43"/>
      <c r="M27" s="43"/>
      <c r="N27" s="52">
        <v>115409.35</v>
      </c>
    </row>
    <row r="28" spans="1:14" x14ac:dyDescent="0.25">
      <c r="A28" s="26" t="s">
        <v>24</v>
      </c>
      <c r="B28" s="43" t="s">
        <v>2</v>
      </c>
      <c r="C28" s="43">
        <v>4384.51</v>
      </c>
      <c r="D28" s="43">
        <v>32463.170000000002</v>
      </c>
      <c r="E28" s="43">
        <v>28078.660000000003</v>
      </c>
      <c r="F28" s="43">
        <v>10735.9</v>
      </c>
      <c r="G28" s="43">
        <v>69665.37999999999</v>
      </c>
      <c r="H28" s="43">
        <v>58929.479999999989</v>
      </c>
      <c r="I28" s="43">
        <v>87008.139999999985</v>
      </c>
      <c r="J28" s="43"/>
      <c r="K28" s="43">
        <f>I28+M28</f>
        <v>105844.66999999998</v>
      </c>
      <c r="L28" s="43" t="s">
        <v>160</v>
      </c>
      <c r="M28" s="43">
        <v>18836.53</v>
      </c>
      <c r="N28" s="52">
        <f>K28</f>
        <v>105844.66999999998</v>
      </c>
    </row>
    <row r="29" spans="1:14" x14ac:dyDescent="0.25">
      <c r="A29" s="26" t="s">
        <v>57</v>
      </c>
      <c r="B29" s="43" t="s">
        <v>2</v>
      </c>
      <c r="C29" s="43">
        <v>138556.04999999999</v>
      </c>
      <c r="D29" s="43">
        <v>143658.4</v>
      </c>
      <c r="E29" s="43">
        <v>5102.3500000000058</v>
      </c>
      <c r="F29" s="43">
        <v>134344.95999999999</v>
      </c>
      <c r="G29" s="43">
        <v>142113.9</v>
      </c>
      <c r="H29" s="43">
        <v>7768.9400000000023</v>
      </c>
      <c r="I29" s="43">
        <v>12871.290000000008</v>
      </c>
      <c r="J29" s="43"/>
      <c r="K29" s="43">
        <f>I29</f>
        <v>12871.290000000008</v>
      </c>
      <c r="L29" s="43"/>
      <c r="M29" s="43"/>
      <c r="N29" s="52">
        <v>12871.290000000008</v>
      </c>
    </row>
    <row r="30" spans="1:14" x14ac:dyDescent="0.25">
      <c r="A30" s="26" t="s">
        <v>58</v>
      </c>
      <c r="B30" s="43"/>
      <c r="C30" s="43"/>
      <c r="D30" s="43"/>
      <c r="E30" s="43">
        <v>276056</v>
      </c>
      <c r="F30" s="43"/>
      <c r="G30" s="43"/>
      <c r="H30" s="43">
        <v>552112</v>
      </c>
      <c r="I30" s="43">
        <v>828168</v>
      </c>
      <c r="J30" s="43"/>
      <c r="K30" s="43"/>
      <c r="L30" s="43"/>
      <c r="M30" s="43"/>
      <c r="N30" s="52">
        <v>828168</v>
      </c>
    </row>
    <row r="31" spans="1:14" x14ac:dyDescent="0.25">
      <c r="A31" s="27" t="s">
        <v>124</v>
      </c>
      <c r="B31" s="44"/>
      <c r="C31" s="44">
        <v>2206290.15</v>
      </c>
      <c r="D31" s="44">
        <v>3401427.6600000006</v>
      </c>
      <c r="E31" s="44">
        <v>1195137.51</v>
      </c>
      <c r="F31" s="44">
        <v>3400348.5200000009</v>
      </c>
      <c r="G31" s="44">
        <v>5586268.5799999991</v>
      </c>
      <c r="H31" s="44">
        <v>2185920.0599999991</v>
      </c>
      <c r="I31" s="44">
        <f>SUM(I6:I30)</f>
        <v>4209225.57</v>
      </c>
      <c r="J31" s="44"/>
      <c r="K31" s="44"/>
      <c r="L31" s="44"/>
      <c r="M31" s="44">
        <f>SUM(M6:M30)</f>
        <v>159180.12999999998</v>
      </c>
      <c r="N31" s="37">
        <f>SUM(N6:N30)</f>
        <v>4368405.6999999993</v>
      </c>
    </row>
    <row r="32" spans="1:14" ht="57" hidden="1" customHeight="1" x14ac:dyDescent="0.25">
      <c r="A32" s="26" t="s">
        <v>126</v>
      </c>
      <c r="B32" s="43"/>
      <c r="C32" s="43"/>
      <c r="D32" s="43">
        <v>67181.64</v>
      </c>
      <c r="E32" s="43">
        <v>67181.64</v>
      </c>
      <c r="F32" s="43"/>
      <c r="G32" s="43"/>
      <c r="H32" s="43">
        <v>93753.279999999999</v>
      </c>
      <c r="I32" s="43">
        <v>160934.91999999998</v>
      </c>
      <c r="J32" s="43"/>
      <c r="K32" s="43"/>
      <c r="L32" s="43"/>
      <c r="M32" s="43"/>
      <c r="N32" s="26"/>
    </row>
    <row r="33" spans="1:14" x14ac:dyDescent="0.25">
      <c r="A33" s="26"/>
      <c r="B33" s="43"/>
      <c r="C33" s="43"/>
      <c r="D33" s="43"/>
      <c r="E33" s="43"/>
      <c r="F33" s="43"/>
      <c r="G33" s="43"/>
      <c r="H33" s="43"/>
      <c r="I33" s="43"/>
      <c r="J33" s="43"/>
      <c r="K33" s="43"/>
      <c r="L33" s="43"/>
      <c r="M33" s="43"/>
      <c r="N33" s="26"/>
    </row>
    <row r="34" spans="1:14" s="23" customFormat="1" x14ac:dyDescent="0.25">
      <c r="A34" s="31" t="s">
        <v>165</v>
      </c>
      <c r="B34" s="11"/>
      <c r="C34" s="49"/>
      <c r="D34" s="11"/>
      <c r="E34" s="49"/>
      <c r="F34" s="50"/>
      <c r="G34" s="11"/>
      <c r="H34" s="50"/>
      <c r="I34" s="50"/>
      <c r="J34" s="50"/>
      <c r="K34" s="11"/>
      <c r="L34" s="11"/>
      <c r="M34" s="11"/>
      <c r="N34" s="12"/>
    </row>
    <row r="35" spans="1:14" ht="31.15" customHeight="1" x14ac:dyDescent="0.25">
      <c r="A35" s="91" t="s">
        <v>213</v>
      </c>
      <c r="B35" s="91"/>
      <c r="C35" s="91"/>
      <c r="D35" s="91"/>
      <c r="E35" s="91"/>
      <c r="F35" s="91"/>
      <c r="G35" s="91"/>
      <c r="H35" s="91"/>
      <c r="I35" s="91"/>
      <c r="J35" s="91"/>
      <c r="K35" s="91"/>
      <c r="L35" s="91"/>
      <c r="M35" s="91"/>
      <c r="N35" s="91"/>
    </row>
    <row r="36" spans="1:14" ht="67.900000000000006" customHeight="1" x14ac:dyDescent="0.25">
      <c r="A36" s="91" t="s">
        <v>197</v>
      </c>
      <c r="B36" s="91"/>
      <c r="C36" s="91"/>
      <c r="D36" s="91"/>
      <c r="E36" s="91"/>
      <c r="F36" s="91"/>
      <c r="G36" s="91"/>
      <c r="H36" s="91"/>
      <c r="I36" s="91"/>
      <c r="J36" s="91"/>
      <c r="K36" s="91"/>
      <c r="L36" s="91"/>
      <c r="M36" s="91"/>
      <c r="N36" s="91"/>
    </row>
  </sheetData>
  <sheetProtection algorithmName="SHA-512" hashValue="uZZeyfYj4t1ZF0QCjy4Bs611yqSlIpBWuKbgItdvvtv5K+y37thaz5KeZvwbFBqwKQnQQRUIP6FdiuRMJfKjbQ==" saltValue="P9NtBKlEwAsJOFhkBuYPBA==" spinCount="100000" sheet="1" objects="1" scenarios="1" selectLockedCells="1" autoFilter="0" selectUnlockedCells="1"/>
  <autoFilter ref="A5:I35" xr:uid="{00000000-0009-0000-0000-000005000000}"/>
  <sortState ref="A6:K30">
    <sortCondition ref="A6:A30"/>
  </sortState>
  <mergeCells count="4">
    <mergeCell ref="A1:N1"/>
    <mergeCell ref="A36:N36"/>
    <mergeCell ref="A35:N35"/>
    <mergeCell ref="A3:N3"/>
  </mergeCells>
  <pageMargins left="0.7" right="0.7" top="0.75" bottom="0.75" header="0.3" footer="0.3"/>
  <pageSetup paperSize="9" orientation="portrait" r:id="rId1"/>
  <ignoredErrors>
    <ignoredError sqref="K27:K28" 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6B8D"/>
  </sheetPr>
  <dimension ref="A1:P21"/>
  <sheetViews>
    <sheetView workbookViewId="0">
      <selection activeCell="D14" sqref="D14"/>
    </sheetView>
  </sheetViews>
  <sheetFormatPr defaultColWidth="8.85546875" defaultRowHeight="12.75" x14ac:dyDescent="0.2"/>
  <cols>
    <col min="1" max="1" width="8.85546875" style="14"/>
    <col min="2" max="2" width="19" style="14" customWidth="1"/>
    <col min="3" max="3" width="25.140625" style="14" hidden="1" customWidth="1"/>
    <col min="4" max="4" width="55.42578125" style="14" customWidth="1"/>
    <col min="5" max="9" width="15.7109375" style="41" hidden="1" customWidth="1"/>
    <col min="10" max="10" width="25.42578125" style="14" customWidth="1"/>
    <col min="11" max="16384" width="8.85546875" style="14"/>
  </cols>
  <sheetData>
    <row r="1" spans="1:13" ht="49.9" customHeight="1" x14ac:dyDescent="0.2">
      <c r="A1" s="87" t="s">
        <v>192</v>
      </c>
      <c r="B1" s="87"/>
      <c r="C1" s="87"/>
      <c r="D1" s="87"/>
      <c r="E1" s="87"/>
      <c r="F1" s="87"/>
      <c r="G1" s="87"/>
      <c r="H1" s="87"/>
      <c r="I1" s="87"/>
      <c r="J1" s="87"/>
    </row>
    <row r="2" spans="1:13" s="24" customFormat="1" ht="13.9" customHeight="1" x14ac:dyDescent="0.2">
      <c r="A2" s="33"/>
      <c r="B2" s="33"/>
      <c r="C2" s="33"/>
      <c r="D2" s="33"/>
      <c r="E2" s="39"/>
      <c r="F2" s="39"/>
      <c r="G2" s="39"/>
      <c r="H2" s="39"/>
      <c r="I2" s="39"/>
      <c r="J2" s="33"/>
    </row>
    <row r="3" spans="1:13" ht="56.25" customHeight="1" x14ac:dyDescent="0.2">
      <c r="A3" s="94" t="s">
        <v>214</v>
      </c>
      <c r="B3" s="94"/>
      <c r="C3" s="94"/>
      <c r="D3" s="94"/>
      <c r="E3" s="94"/>
      <c r="F3" s="94"/>
      <c r="G3" s="94"/>
      <c r="H3" s="94"/>
      <c r="I3" s="40"/>
      <c r="J3" s="20"/>
    </row>
    <row r="4" spans="1:13" s="15" customFormat="1" x14ac:dyDescent="0.2">
      <c r="E4" s="41"/>
      <c r="F4" s="41"/>
      <c r="G4" s="41"/>
      <c r="H4" s="41"/>
      <c r="I4" s="41"/>
    </row>
    <row r="5" spans="1:13" ht="38.25" x14ac:dyDescent="0.2">
      <c r="A5" s="95" t="s">
        <v>62</v>
      </c>
      <c r="B5" s="95"/>
      <c r="C5" s="95"/>
      <c r="D5" s="30" t="s">
        <v>128</v>
      </c>
      <c r="E5" s="42" t="s">
        <v>127</v>
      </c>
      <c r="F5" s="42" t="s">
        <v>60</v>
      </c>
      <c r="G5" s="42" t="s">
        <v>61</v>
      </c>
      <c r="H5" s="42" t="s">
        <v>63</v>
      </c>
      <c r="I5" s="42" t="s">
        <v>64</v>
      </c>
      <c r="J5" s="30" t="s">
        <v>195</v>
      </c>
      <c r="K5" s="15"/>
      <c r="L5" s="15"/>
      <c r="M5" s="15"/>
    </row>
    <row r="6" spans="1:13" ht="13.9" customHeight="1" x14ac:dyDescent="0.2">
      <c r="A6" s="15" t="s">
        <v>3</v>
      </c>
      <c r="B6" s="26"/>
      <c r="C6" s="26"/>
      <c r="D6" s="26">
        <v>8</v>
      </c>
      <c r="E6" s="43">
        <v>5188.75</v>
      </c>
      <c r="F6" s="43">
        <v>56000</v>
      </c>
      <c r="G6" s="43"/>
      <c r="H6" s="43"/>
      <c r="I6" s="43"/>
      <c r="J6" s="38">
        <f t="shared" ref="J6:J16" si="0">E6+F6+G6+H6</f>
        <v>61188.75</v>
      </c>
      <c r="K6" s="15"/>
      <c r="L6" s="15"/>
      <c r="M6" s="15"/>
    </row>
    <row r="7" spans="1:13" ht="13.9" customHeight="1" x14ac:dyDescent="0.2">
      <c r="A7" s="15" t="s">
        <v>1</v>
      </c>
      <c r="B7" s="26"/>
      <c r="C7" s="26"/>
      <c r="D7" s="26">
        <v>1</v>
      </c>
      <c r="E7" s="43">
        <v>57.7</v>
      </c>
      <c r="F7" s="43">
        <v>7000</v>
      </c>
      <c r="G7" s="43"/>
      <c r="H7" s="43"/>
      <c r="I7" s="43"/>
      <c r="J7" s="38">
        <f t="shared" si="0"/>
        <v>7057.7</v>
      </c>
      <c r="K7" s="15"/>
      <c r="L7" s="15"/>
      <c r="M7" s="15"/>
    </row>
    <row r="8" spans="1:13" ht="13.9" customHeight="1" x14ac:dyDescent="0.2">
      <c r="A8" s="15" t="s">
        <v>11</v>
      </c>
      <c r="B8" s="26"/>
      <c r="C8" s="26"/>
      <c r="D8" s="26">
        <v>2</v>
      </c>
      <c r="E8" s="43">
        <v>4800.1899999999996</v>
      </c>
      <c r="F8" s="43">
        <v>14000</v>
      </c>
      <c r="G8" s="43"/>
      <c r="H8" s="43"/>
      <c r="I8" s="43"/>
      <c r="J8" s="38">
        <f t="shared" si="0"/>
        <v>18800.189999999999</v>
      </c>
      <c r="K8" s="15"/>
      <c r="L8" s="15"/>
      <c r="M8" s="15"/>
    </row>
    <row r="9" spans="1:13" ht="13.9" customHeight="1" x14ac:dyDescent="0.2">
      <c r="A9" s="15" t="s">
        <v>15</v>
      </c>
      <c r="B9" s="26"/>
      <c r="C9" s="26"/>
      <c r="D9" s="26">
        <v>23</v>
      </c>
      <c r="E9" s="43">
        <v>70314.19</v>
      </c>
      <c r="F9" s="43">
        <v>56000</v>
      </c>
      <c r="G9" s="43">
        <v>40266</v>
      </c>
      <c r="H9" s="43">
        <v>105000</v>
      </c>
      <c r="I9" s="43"/>
      <c r="J9" s="38">
        <f t="shared" si="0"/>
        <v>271580.19</v>
      </c>
      <c r="K9" s="15"/>
      <c r="L9" s="15"/>
      <c r="M9" s="15"/>
    </row>
    <row r="10" spans="1:13" ht="13.9" customHeight="1" x14ac:dyDescent="0.2">
      <c r="A10" s="15" t="s">
        <v>16</v>
      </c>
      <c r="B10" s="26"/>
      <c r="C10" s="26"/>
      <c r="D10" s="26">
        <v>1</v>
      </c>
      <c r="E10" s="43">
        <v>5512.82</v>
      </c>
      <c r="F10" s="43">
        <v>7000</v>
      </c>
      <c r="G10" s="43"/>
      <c r="H10" s="43"/>
      <c r="I10" s="43"/>
      <c r="J10" s="38">
        <f t="shared" si="0"/>
        <v>12512.82</v>
      </c>
      <c r="K10" s="15"/>
      <c r="L10" s="15"/>
      <c r="M10" s="15"/>
    </row>
    <row r="11" spans="1:13" ht="13.9" customHeight="1" x14ac:dyDescent="0.2">
      <c r="A11" s="15" t="s">
        <v>17</v>
      </c>
      <c r="B11" s="26"/>
      <c r="C11" s="26"/>
      <c r="D11" s="26">
        <v>43</v>
      </c>
      <c r="E11" s="43">
        <v>0</v>
      </c>
      <c r="F11" s="43">
        <v>301000</v>
      </c>
      <c r="G11" s="43"/>
      <c r="H11" s="43"/>
      <c r="I11" s="43"/>
      <c r="J11" s="38">
        <f t="shared" si="0"/>
        <v>301000</v>
      </c>
      <c r="K11" s="15"/>
      <c r="L11" s="15"/>
      <c r="M11" s="15"/>
    </row>
    <row r="12" spans="1:13" ht="13.9" customHeight="1" x14ac:dyDescent="0.2">
      <c r="A12" s="15" t="s">
        <v>13</v>
      </c>
      <c r="B12" s="26"/>
      <c r="C12" s="26"/>
      <c r="D12" s="26">
        <v>4</v>
      </c>
      <c r="E12" s="43">
        <v>978.02</v>
      </c>
      <c r="F12" s="43">
        <v>28000</v>
      </c>
      <c r="G12" s="43"/>
      <c r="H12" s="43"/>
      <c r="I12" s="43"/>
      <c r="J12" s="38">
        <f t="shared" si="0"/>
        <v>28978.02</v>
      </c>
      <c r="K12" s="15"/>
      <c r="L12" s="15"/>
      <c r="M12" s="15"/>
    </row>
    <row r="13" spans="1:13" ht="13.9" customHeight="1" x14ac:dyDescent="0.2">
      <c r="A13" s="15" t="s">
        <v>20</v>
      </c>
      <c r="B13" s="26"/>
      <c r="C13" s="26"/>
      <c r="D13" s="26">
        <v>1</v>
      </c>
      <c r="E13" s="43">
        <v>18177</v>
      </c>
      <c r="F13" s="43">
        <v>7000</v>
      </c>
      <c r="G13" s="43"/>
      <c r="H13" s="43"/>
      <c r="I13" s="43"/>
      <c r="J13" s="38">
        <f t="shared" si="0"/>
        <v>25177</v>
      </c>
      <c r="K13" s="15"/>
      <c r="L13" s="15"/>
      <c r="M13" s="15"/>
    </row>
    <row r="14" spans="1:13" ht="13.9" customHeight="1" x14ac:dyDescent="0.2">
      <c r="A14" s="15" t="s">
        <v>22</v>
      </c>
      <c r="B14" s="26"/>
      <c r="C14" s="26"/>
      <c r="D14" s="26">
        <v>3</v>
      </c>
      <c r="E14" s="43">
        <v>510.96</v>
      </c>
      <c r="F14" s="43">
        <v>21000</v>
      </c>
      <c r="G14" s="43"/>
      <c r="H14" s="43"/>
      <c r="I14" s="43"/>
      <c r="J14" s="38">
        <f t="shared" si="0"/>
        <v>21510.959999999999</v>
      </c>
      <c r="K14" s="15"/>
      <c r="L14" s="15"/>
      <c r="M14" s="15"/>
    </row>
    <row r="15" spans="1:13" ht="13.9" customHeight="1" x14ac:dyDescent="0.2">
      <c r="A15" s="15" t="s">
        <v>39</v>
      </c>
      <c r="B15" s="26"/>
      <c r="C15" s="26"/>
      <c r="D15" s="26">
        <v>2</v>
      </c>
      <c r="E15" s="43">
        <v>5122.29</v>
      </c>
      <c r="F15" s="43">
        <v>14000</v>
      </c>
      <c r="G15" s="43"/>
      <c r="H15" s="43"/>
      <c r="I15" s="43"/>
      <c r="J15" s="38">
        <f t="shared" si="0"/>
        <v>19122.29</v>
      </c>
      <c r="K15" s="15"/>
      <c r="L15" s="15"/>
      <c r="M15" s="15"/>
    </row>
    <row r="16" spans="1:13" ht="13.9" customHeight="1" x14ac:dyDescent="0.2">
      <c r="A16" s="15" t="s">
        <v>54</v>
      </c>
      <c r="B16" s="26"/>
      <c r="C16" s="26"/>
      <c r="D16" s="26">
        <v>2</v>
      </c>
      <c r="E16" s="43">
        <v>4268.5600000000004</v>
      </c>
      <c r="F16" s="43">
        <v>14000</v>
      </c>
      <c r="G16" s="43"/>
      <c r="H16" s="43"/>
      <c r="I16" s="43"/>
      <c r="J16" s="38">
        <f t="shared" si="0"/>
        <v>18268.560000000001</v>
      </c>
      <c r="K16" s="15"/>
      <c r="L16" s="15"/>
      <c r="M16" s="15"/>
    </row>
    <row r="17" spans="1:16" ht="13.9" customHeight="1" x14ac:dyDescent="0.2">
      <c r="A17" s="15" t="s">
        <v>59</v>
      </c>
      <c r="B17" s="26"/>
      <c r="C17" s="26"/>
      <c r="D17" s="26">
        <v>10</v>
      </c>
      <c r="E17" s="43"/>
      <c r="F17" s="43"/>
      <c r="G17" s="43"/>
      <c r="H17" s="43"/>
      <c r="I17" s="43">
        <v>80070</v>
      </c>
      <c r="J17" s="38">
        <f>I17</f>
        <v>80070</v>
      </c>
      <c r="K17" s="15"/>
      <c r="L17" s="15"/>
      <c r="M17" s="15"/>
    </row>
    <row r="18" spans="1:16" ht="13.9" customHeight="1" x14ac:dyDescent="0.2">
      <c r="A18" s="15"/>
      <c r="B18" s="26"/>
      <c r="C18" s="26"/>
      <c r="D18" s="27">
        <f>SUM(D6:D17)</f>
        <v>100</v>
      </c>
      <c r="E18" s="44">
        <f>SUM(E6:E16)</f>
        <v>114930.48</v>
      </c>
      <c r="F18" s="44">
        <f>SUM(F6:F16)</f>
        <v>525000</v>
      </c>
      <c r="G18" s="44">
        <f>SUM(G6:G17)</f>
        <v>40266</v>
      </c>
      <c r="H18" s="44"/>
      <c r="I18" s="44">
        <v>80070</v>
      </c>
      <c r="J18" s="37">
        <f>SUM(J6:J17)</f>
        <v>865266.4800000001</v>
      </c>
      <c r="K18" s="15"/>
      <c r="L18" s="15"/>
      <c r="M18" s="15"/>
    </row>
    <row r="19" spans="1:16" ht="13.9" customHeight="1" x14ac:dyDescent="0.2">
      <c r="A19" s="15"/>
      <c r="B19" s="15"/>
      <c r="C19" s="15"/>
      <c r="D19" s="15"/>
      <c r="J19" s="32"/>
      <c r="K19" s="15"/>
      <c r="L19" s="15"/>
      <c r="M19" s="15"/>
    </row>
    <row r="20" spans="1:16" s="24" customFormat="1" ht="13.9" customHeight="1" x14ac:dyDescent="0.2">
      <c r="A20" s="31" t="s">
        <v>168</v>
      </c>
      <c r="B20" s="31"/>
      <c r="C20" s="31"/>
      <c r="D20" s="31"/>
      <c r="E20" s="45"/>
      <c r="F20" s="45"/>
      <c r="G20" s="45"/>
      <c r="H20" s="45"/>
      <c r="I20" s="45"/>
      <c r="J20" s="31"/>
      <c r="K20" s="15"/>
      <c r="L20" s="15"/>
      <c r="M20" s="15"/>
    </row>
    <row r="21" spans="1:16" ht="57" customHeight="1" x14ac:dyDescent="0.2">
      <c r="A21" s="91" t="s">
        <v>169</v>
      </c>
      <c r="B21" s="91"/>
      <c r="C21" s="91"/>
      <c r="D21" s="91"/>
      <c r="E21" s="91"/>
      <c r="F21" s="91"/>
      <c r="G21" s="91"/>
      <c r="H21" s="91"/>
      <c r="I21" s="91"/>
      <c r="J21" s="91"/>
      <c r="K21" s="15"/>
      <c r="L21" s="15"/>
      <c r="M21" s="15"/>
      <c r="N21" s="15"/>
      <c r="O21" s="15"/>
      <c r="P21" s="15"/>
    </row>
  </sheetData>
  <sheetProtection algorithmName="SHA-512" hashValue="FOf22YeyKI55vE+LJfYkeqxtJXz4b9jwCA0BHqLmTihU2lZakoxz1ABdCPNLHe3Qw/ZuXGSvcw/h6UJtDqEqSw==" saltValue="58PAsX7r2utxHmb8xpYT1g==" spinCount="100000" sheet="1" objects="1" scenarios="1" selectLockedCells="1" autoFilter="0" selectUnlockedCells="1"/>
  <sortState ref="A6:J16">
    <sortCondition ref="A6:A16"/>
  </sortState>
  <mergeCells count="4">
    <mergeCell ref="A3:H3"/>
    <mergeCell ref="A5:C5"/>
    <mergeCell ref="A1:J1"/>
    <mergeCell ref="A21:J2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6B8D"/>
  </sheetPr>
  <dimension ref="A1:W58"/>
  <sheetViews>
    <sheetView workbookViewId="0">
      <selection activeCell="S11" sqref="S11"/>
    </sheetView>
  </sheetViews>
  <sheetFormatPr defaultRowHeight="15" x14ac:dyDescent="0.25"/>
  <cols>
    <col min="1" max="1" width="59.85546875" customWidth="1"/>
    <col min="2" max="12" width="9.140625" style="11" hidden="1" customWidth="1"/>
    <col min="13" max="13" width="12.85546875" style="11" hidden="1" customWidth="1"/>
    <col min="14" max="14" width="12.5703125" style="11" hidden="1" customWidth="1"/>
    <col min="15" max="15" width="18.7109375" style="11" hidden="1" customWidth="1"/>
    <col min="16" max="18" width="9.140625" style="11" hidden="1" customWidth="1"/>
    <col min="19" max="19" width="17.85546875" style="1" customWidth="1"/>
    <col min="20" max="20" width="0" hidden="1" customWidth="1"/>
  </cols>
  <sheetData>
    <row r="1" spans="1:23" ht="49.9" customHeight="1" x14ac:dyDescent="0.25">
      <c r="A1" s="87" t="s">
        <v>191</v>
      </c>
      <c r="B1" s="87"/>
      <c r="C1" s="87"/>
      <c r="D1" s="87"/>
      <c r="E1" s="87"/>
      <c r="F1" s="87"/>
      <c r="G1" s="87"/>
      <c r="H1" s="87"/>
      <c r="I1" s="87"/>
      <c r="J1" s="87"/>
      <c r="K1" s="87"/>
      <c r="L1" s="87"/>
      <c r="M1" s="87"/>
      <c r="N1" s="87"/>
      <c r="O1" s="87"/>
      <c r="P1" s="87"/>
      <c r="Q1" s="87"/>
      <c r="R1" s="87"/>
      <c r="S1" s="87"/>
    </row>
    <row r="2" spans="1:23" s="23" customFormat="1" ht="13.9" customHeight="1" x14ac:dyDescent="0.25">
      <c r="A2" s="33"/>
      <c r="B2" s="39"/>
      <c r="C2" s="39"/>
      <c r="D2" s="39"/>
      <c r="E2" s="39"/>
      <c r="F2" s="39"/>
      <c r="G2" s="39"/>
      <c r="H2" s="39"/>
      <c r="I2" s="39"/>
      <c r="J2" s="39"/>
      <c r="K2" s="39"/>
      <c r="L2" s="39"/>
      <c r="M2" s="39"/>
      <c r="N2" s="39"/>
      <c r="O2" s="39"/>
      <c r="P2" s="39"/>
      <c r="Q2" s="39"/>
      <c r="R2" s="39"/>
      <c r="S2" s="33"/>
    </row>
    <row r="3" spans="1:23" ht="65.25" customHeight="1" x14ac:dyDescent="0.25">
      <c r="A3" s="96" t="s">
        <v>205</v>
      </c>
      <c r="B3" s="96"/>
      <c r="C3" s="96"/>
      <c r="D3" s="96"/>
      <c r="E3" s="96"/>
      <c r="F3" s="96"/>
      <c r="G3" s="96"/>
      <c r="H3" s="96"/>
      <c r="I3" s="96"/>
      <c r="J3" s="96"/>
      <c r="K3" s="96"/>
      <c r="L3" s="96"/>
      <c r="M3" s="96"/>
      <c r="N3" s="96"/>
      <c r="O3" s="96"/>
      <c r="P3" s="96"/>
      <c r="Q3" s="96"/>
      <c r="R3" s="96"/>
      <c r="S3" s="96"/>
    </row>
    <row r="4" spans="1:23" x14ac:dyDescent="0.25">
      <c r="A4" s="13"/>
      <c r="S4" s="13"/>
    </row>
    <row r="5" spans="1:23" ht="31.15" customHeight="1" x14ac:dyDescent="0.25">
      <c r="A5" s="25" t="s">
        <v>120</v>
      </c>
      <c r="B5" s="46" t="s">
        <v>103</v>
      </c>
      <c r="C5" s="46" t="s">
        <v>104</v>
      </c>
      <c r="D5" s="46" t="s">
        <v>105</v>
      </c>
      <c r="E5" s="46" t="s">
        <v>106</v>
      </c>
      <c r="F5" s="46" t="s">
        <v>107</v>
      </c>
      <c r="G5" s="46" t="s">
        <v>108</v>
      </c>
      <c r="H5" s="46" t="s">
        <v>109</v>
      </c>
      <c r="I5" s="46" t="s">
        <v>110</v>
      </c>
      <c r="J5" s="46" t="s">
        <v>111</v>
      </c>
      <c r="K5" s="46" t="s">
        <v>112</v>
      </c>
      <c r="L5" s="46" t="s">
        <v>113</v>
      </c>
      <c r="M5" s="46" t="s">
        <v>114</v>
      </c>
      <c r="N5" s="46" t="s">
        <v>115</v>
      </c>
      <c r="O5" s="46" t="s">
        <v>116</v>
      </c>
      <c r="P5" s="46" t="s">
        <v>117</v>
      </c>
      <c r="Q5" s="46" t="s">
        <v>118</v>
      </c>
      <c r="R5" s="46" t="s">
        <v>119</v>
      </c>
      <c r="S5" s="30" t="s">
        <v>198</v>
      </c>
      <c r="T5" s="10" t="s">
        <v>131</v>
      </c>
    </row>
    <row r="6" spans="1:23" x14ac:dyDescent="0.25">
      <c r="A6" s="26" t="s">
        <v>1</v>
      </c>
      <c r="B6" s="43">
        <v>784.36</v>
      </c>
      <c r="C6" s="43">
        <v>2</v>
      </c>
      <c r="D6" s="43">
        <v>0</v>
      </c>
      <c r="E6" s="43">
        <v>0</v>
      </c>
      <c r="F6" s="43">
        <v>2</v>
      </c>
      <c r="G6" s="43">
        <v>0</v>
      </c>
      <c r="H6" s="43">
        <v>4</v>
      </c>
      <c r="I6" s="43">
        <v>2</v>
      </c>
      <c r="J6" s="43">
        <v>0</v>
      </c>
      <c r="K6" s="43">
        <v>123.84</v>
      </c>
      <c r="L6" s="43"/>
      <c r="M6" s="43">
        <v>2600.64</v>
      </c>
      <c r="N6" s="43">
        <v>784.36</v>
      </c>
      <c r="O6" s="43">
        <v>3385</v>
      </c>
      <c r="P6" s="43">
        <v>0</v>
      </c>
      <c r="Q6" s="43">
        <v>0</v>
      </c>
      <c r="R6" s="43">
        <v>0</v>
      </c>
      <c r="S6" s="52">
        <v>3385</v>
      </c>
      <c r="T6" s="11"/>
      <c r="W6" s="23"/>
    </row>
    <row r="7" spans="1:23" x14ac:dyDescent="0.25">
      <c r="A7" s="26" t="s">
        <v>3</v>
      </c>
      <c r="B7" s="43">
        <v>88509.96</v>
      </c>
      <c r="C7" s="43">
        <v>35</v>
      </c>
      <c r="D7" s="43">
        <v>0</v>
      </c>
      <c r="E7" s="43">
        <v>0</v>
      </c>
      <c r="F7" s="43">
        <v>35</v>
      </c>
      <c r="G7" s="43">
        <v>0</v>
      </c>
      <c r="H7" s="43">
        <v>0</v>
      </c>
      <c r="I7" s="43">
        <v>53</v>
      </c>
      <c r="J7" s="43">
        <v>3</v>
      </c>
      <c r="K7" s="43">
        <v>2196.4699999999998</v>
      </c>
      <c r="L7" s="43"/>
      <c r="M7" s="43">
        <v>46125.869999999995</v>
      </c>
      <c r="N7" s="43">
        <v>88509.96</v>
      </c>
      <c r="O7" s="43">
        <v>134635.83000000002</v>
      </c>
      <c r="P7" s="43">
        <v>9332.8200000000033</v>
      </c>
      <c r="Q7" s="43">
        <v>34876.909999999996</v>
      </c>
      <c r="R7" s="43">
        <v>44209.729999999996</v>
      </c>
      <c r="S7" s="52">
        <v>178845.56</v>
      </c>
      <c r="T7" s="11"/>
    </row>
    <row r="8" spans="1:23" x14ac:dyDescent="0.25">
      <c r="A8" s="26" t="s">
        <v>5</v>
      </c>
      <c r="B8" s="43">
        <v>7580.83</v>
      </c>
      <c r="C8" s="43">
        <v>2</v>
      </c>
      <c r="D8" s="43">
        <v>0</v>
      </c>
      <c r="E8" s="43">
        <v>0</v>
      </c>
      <c r="F8" s="43">
        <v>2</v>
      </c>
      <c r="G8" s="43">
        <v>0</v>
      </c>
      <c r="H8" s="43">
        <v>1</v>
      </c>
      <c r="I8" s="43">
        <v>6</v>
      </c>
      <c r="J8" s="43">
        <v>0</v>
      </c>
      <c r="K8" s="43">
        <v>124.11</v>
      </c>
      <c r="L8" s="43"/>
      <c r="M8" s="43">
        <v>2606.31</v>
      </c>
      <c r="N8" s="43">
        <v>7580.83</v>
      </c>
      <c r="O8" s="43">
        <v>10187.14</v>
      </c>
      <c r="P8" s="43">
        <v>0</v>
      </c>
      <c r="Q8" s="43">
        <v>0</v>
      </c>
      <c r="R8" s="43">
        <v>0</v>
      </c>
      <c r="S8" s="52">
        <v>10187.14</v>
      </c>
      <c r="T8" s="11"/>
    </row>
    <row r="9" spans="1:23" x14ac:dyDescent="0.25">
      <c r="A9" s="26" t="s">
        <v>6</v>
      </c>
      <c r="B9" s="43">
        <v>17934.71</v>
      </c>
      <c r="C9" s="43">
        <v>24</v>
      </c>
      <c r="D9" s="43">
        <v>0</v>
      </c>
      <c r="E9" s="43">
        <v>0</v>
      </c>
      <c r="F9" s="43">
        <v>22</v>
      </c>
      <c r="G9" s="43">
        <v>0</v>
      </c>
      <c r="H9" s="43">
        <v>1</v>
      </c>
      <c r="I9" s="43">
        <v>20</v>
      </c>
      <c r="J9" s="43">
        <v>3</v>
      </c>
      <c r="K9" s="43">
        <v>1054.93</v>
      </c>
      <c r="L9" s="43">
        <v>9754.880000000001</v>
      </c>
      <c r="M9" s="43">
        <v>22153.530000000002</v>
      </c>
      <c r="N9" s="43">
        <v>27689.59</v>
      </c>
      <c r="O9" s="43">
        <v>49843.12</v>
      </c>
      <c r="P9" s="43">
        <v>0</v>
      </c>
      <c r="Q9" s="43">
        <v>0</v>
      </c>
      <c r="R9" s="43">
        <v>0</v>
      </c>
      <c r="S9" s="52">
        <v>49843.12</v>
      </c>
      <c r="T9" s="11"/>
    </row>
    <row r="10" spans="1:23" x14ac:dyDescent="0.25">
      <c r="A10" s="26" t="s">
        <v>7</v>
      </c>
      <c r="B10" s="43">
        <v>2828.62</v>
      </c>
      <c r="C10" s="43">
        <v>3</v>
      </c>
      <c r="D10" s="43">
        <v>0</v>
      </c>
      <c r="E10" s="43">
        <v>0</v>
      </c>
      <c r="F10" s="43">
        <v>2</v>
      </c>
      <c r="G10" s="43">
        <v>0</v>
      </c>
      <c r="H10" s="43">
        <v>0</v>
      </c>
      <c r="I10" s="43">
        <v>2</v>
      </c>
      <c r="J10" s="43">
        <v>1</v>
      </c>
      <c r="K10" s="43">
        <v>177.2</v>
      </c>
      <c r="L10" s="43"/>
      <c r="M10" s="43">
        <v>3721.2</v>
      </c>
      <c r="N10" s="43">
        <v>2828.62</v>
      </c>
      <c r="O10" s="43">
        <v>6549.82</v>
      </c>
      <c r="P10" s="43">
        <v>0</v>
      </c>
      <c r="Q10" s="43">
        <v>0</v>
      </c>
      <c r="R10" s="43">
        <v>0</v>
      </c>
      <c r="S10" s="52">
        <v>6549.82</v>
      </c>
      <c r="T10" s="11"/>
    </row>
    <row r="11" spans="1:23" x14ac:dyDescent="0.25">
      <c r="A11" s="26" t="s">
        <v>10</v>
      </c>
      <c r="B11" s="43">
        <v>2977.67</v>
      </c>
      <c r="C11" s="43">
        <v>2</v>
      </c>
      <c r="D11" s="43">
        <v>0</v>
      </c>
      <c r="E11" s="43">
        <v>0</v>
      </c>
      <c r="F11" s="43">
        <v>2</v>
      </c>
      <c r="G11" s="43">
        <v>0</v>
      </c>
      <c r="H11" s="43">
        <v>0</v>
      </c>
      <c r="I11" s="43">
        <v>2</v>
      </c>
      <c r="J11" s="43">
        <v>0</v>
      </c>
      <c r="K11" s="43">
        <v>63.96</v>
      </c>
      <c r="L11" s="43"/>
      <c r="M11" s="43">
        <v>1343.16</v>
      </c>
      <c r="N11" s="43">
        <v>2977.67</v>
      </c>
      <c r="O11" s="43">
        <v>4320.83</v>
      </c>
      <c r="P11" s="43">
        <v>0</v>
      </c>
      <c r="Q11" s="43">
        <v>0</v>
      </c>
      <c r="R11" s="43">
        <v>0</v>
      </c>
      <c r="S11" s="52">
        <v>4320.83</v>
      </c>
    </row>
    <row r="12" spans="1:23" x14ac:dyDescent="0.25">
      <c r="A12" s="26" t="s">
        <v>11</v>
      </c>
      <c r="B12" s="43">
        <v>24899.119999999999</v>
      </c>
      <c r="C12" s="43">
        <v>9</v>
      </c>
      <c r="D12" s="43">
        <v>0</v>
      </c>
      <c r="E12" s="43">
        <v>0</v>
      </c>
      <c r="F12" s="43">
        <v>9</v>
      </c>
      <c r="G12" s="43">
        <v>0</v>
      </c>
      <c r="H12" s="43">
        <v>0</v>
      </c>
      <c r="I12" s="43">
        <v>17</v>
      </c>
      <c r="J12" s="43">
        <v>0</v>
      </c>
      <c r="K12" s="43">
        <v>541.11</v>
      </c>
      <c r="L12" s="43"/>
      <c r="M12" s="43">
        <v>11363.31</v>
      </c>
      <c r="N12" s="43">
        <v>24899.119999999999</v>
      </c>
      <c r="O12" s="43">
        <v>36262.43</v>
      </c>
      <c r="P12" s="43">
        <v>0</v>
      </c>
      <c r="Q12" s="43">
        <v>0</v>
      </c>
      <c r="R12" s="43">
        <v>0</v>
      </c>
      <c r="S12" s="52">
        <v>36262.43</v>
      </c>
      <c r="T12" s="11"/>
    </row>
    <row r="13" spans="1:23" x14ac:dyDescent="0.25">
      <c r="A13" s="26" t="s">
        <v>13</v>
      </c>
      <c r="B13" s="43">
        <v>3963.17</v>
      </c>
      <c r="C13" s="43">
        <v>2</v>
      </c>
      <c r="D13" s="43">
        <v>0</v>
      </c>
      <c r="E13" s="43">
        <v>0</v>
      </c>
      <c r="F13" s="43">
        <v>2</v>
      </c>
      <c r="G13" s="43">
        <v>0</v>
      </c>
      <c r="H13" s="43">
        <v>2</v>
      </c>
      <c r="I13" s="43">
        <v>5</v>
      </c>
      <c r="J13" s="43">
        <v>0</v>
      </c>
      <c r="K13" s="43">
        <v>46.63</v>
      </c>
      <c r="L13" s="43"/>
      <c r="M13" s="43">
        <v>979.23</v>
      </c>
      <c r="N13" s="43">
        <v>3963.17</v>
      </c>
      <c r="O13" s="43">
        <v>4942.3999999999996</v>
      </c>
      <c r="P13" s="43">
        <v>0</v>
      </c>
      <c r="Q13" s="43">
        <v>0</v>
      </c>
      <c r="R13" s="43">
        <v>0</v>
      </c>
      <c r="S13" s="52">
        <v>4942.3999999999996</v>
      </c>
      <c r="T13" s="11"/>
    </row>
    <row r="14" spans="1:23" x14ac:dyDescent="0.25">
      <c r="A14" s="26" t="s">
        <v>15</v>
      </c>
      <c r="B14" s="43">
        <v>0</v>
      </c>
      <c r="C14" s="43">
        <v>0</v>
      </c>
      <c r="D14" s="43">
        <v>0</v>
      </c>
      <c r="E14" s="43">
        <v>0</v>
      </c>
      <c r="F14" s="43">
        <v>0</v>
      </c>
      <c r="G14" s="43">
        <v>0</v>
      </c>
      <c r="H14" s="43">
        <v>3</v>
      </c>
      <c r="I14" s="43">
        <v>2</v>
      </c>
      <c r="J14" s="43">
        <v>0</v>
      </c>
      <c r="K14" s="43">
        <v>0</v>
      </c>
      <c r="L14" s="43"/>
      <c r="M14" s="43">
        <v>0</v>
      </c>
      <c r="N14" s="43">
        <v>0</v>
      </c>
      <c r="O14" s="43">
        <v>0</v>
      </c>
      <c r="P14" s="43">
        <v>5037.8999999999996</v>
      </c>
      <c r="Q14" s="43">
        <v>9936.7400000000052</v>
      </c>
      <c r="R14" s="43">
        <v>14974.640000000007</v>
      </c>
      <c r="S14" s="52">
        <v>14974.640000000007</v>
      </c>
      <c r="T14" s="11"/>
    </row>
    <row r="15" spans="1:23" x14ac:dyDescent="0.25">
      <c r="A15" s="26" t="s">
        <v>17</v>
      </c>
      <c r="B15" s="43">
        <v>26180.37</v>
      </c>
      <c r="C15" s="43">
        <v>24</v>
      </c>
      <c r="D15" s="43">
        <v>0</v>
      </c>
      <c r="E15" s="43">
        <v>0</v>
      </c>
      <c r="F15" s="43">
        <v>24</v>
      </c>
      <c r="G15" s="43">
        <v>0</v>
      </c>
      <c r="H15" s="43">
        <v>3</v>
      </c>
      <c r="I15" s="43">
        <v>36</v>
      </c>
      <c r="J15" s="43">
        <v>0</v>
      </c>
      <c r="K15" s="43">
        <v>478.93</v>
      </c>
      <c r="L15" s="43"/>
      <c r="M15" s="43">
        <v>10057.530000000001</v>
      </c>
      <c r="N15" s="43">
        <v>26180.37</v>
      </c>
      <c r="O15" s="43">
        <v>36237.9</v>
      </c>
      <c r="P15" s="43">
        <v>0</v>
      </c>
      <c r="Q15" s="43">
        <v>0</v>
      </c>
      <c r="R15" s="43">
        <v>0</v>
      </c>
      <c r="S15" s="52">
        <v>36237.9</v>
      </c>
    </row>
    <row r="16" spans="1:23" x14ac:dyDescent="0.25">
      <c r="A16" s="26" t="s">
        <v>18</v>
      </c>
      <c r="B16" s="43">
        <v>0</v>
      </c>
      <c r="C16" s="43">
        <v>0</v>
      </c>
      <c r="D16" s="43">
        <v>0</v>
      </c>
      <c r="E16" s="43">
        <v>0</v>
      </c>
      <c r="F16" s="43">
        <v>0</v>
      </c>
      <c r="G16" s="43">
        <v>0</v>
      </c>
      <c r="H16" s="43">
        <v>0</v>
      </c>
      <c r="I16" s="43">
        <v>3</v>
      </c>
      <c r="J16" s="43">
        <v>0</v>
      </c>
      <c r="K16" s="43">
        <v>0</v>
      </c>
      <c r="L16" s="43"/>
      <c r="M16" s="43">
        <v>0</v>
      </c>
      <c r="N16" s="43">
        <v>0</v>
      </c>
      <c r="O16" s="43">
        <v>0</v>
      </c>
      <c r="P16" s="43">
        <v>15261.330000000004</v>
      </c>
      <c r="Q16" s="43">
        <v>40753.360000000001</v>
      </c>
      <c r="R16" s="43">
        <v>56014.69000000001</v>
      </c>
      <c r="S16" s="52">
        <v>56014.69000000001</v>
      </c>
      <c r="T16" s="11"/>
    </row>
    <row r="17" spans="1:20" x14ac:dyDescent="0.25">
      <c r="A17" s="26" t="s">
        <v>20</v>
      </c>
      <c r="B17" s="43">
        <v>29720.55</v>
      </c>
      <c r="C17" s="43">
        <v>19</v>
      </c>
      <c r="D17" s="43">
        <v>0</v>
      </c>
      <c r="E17" s="43">
        <v>0</v>
      </c>
      <c r="F17" s="43">
        <v>18</v>
      </c>
      <c r="G17" s="43">
        <v>0</v>
      </c>
      <c r="H17" s="43">
        <v>0</v>
      </c>
      <c r="I17" s="43">
        <v>19</v>
      </c>
      <c r="J17" s="43">
        <v>0</v>
      </c>
      <c r="K17" s="43">
        <v>939.81</v>
      </c>
      <c r="L17" s="43"/>
      <c r="M17" s="43">
        <v>19736.009999999998</v>
      </c>
      <c r="N17" s="43">
        <v>29720.55</v>
      </c>
      <c r="O17" s="43">
        <v>49456.56</v>
      </c>
      <c r="P17" s="43">
        <v>0</v>
      </c>
      <c r="Q17" s="43">
        <v>0</v>
      </c>
      <c r="R17" s="43">
        <v>0</v>
      </c>
      <c r="S17" s="52">
        <v>49456.56</v>
      </c>
      <c r="T17" s="11"/>
    </row>
    <row r="18" spans="1:20" x14ac:dyDescent="0.25">
      <c r="A18" s="26" t="s">
        <v>22</v>
      </c>
      <c r="B18" s="43">
        <v>174964.98</v>
      </c>
      <c r="C18" s="43">
        <v>247</v>
      </c>
      <c r="D18" s="43">
        <v>0</v>
      </c>
      <c r="E18" s="43">
        <v>0</v>
      </c>
      <c r="F18" s="43">
        <v>247</v>
      </c>
      <c r="G18" s="43">
        <v>0</v>
      </c>
      <c r="H18" s="43">
        <v>34</v>
      </c>
      <c r="I18" s="43">
        <v>251</v>
      </c>
      <c r="J18" s="43">
        <v>5</v>
      </c>
      <c r="K18" s="43">
        <v>6270.46</v>
      </c>
      <c r="L18" s="43"/>
      <c r="M18" s="43">
        <v>131679.66</v>
      </c>
      <c r="N18" s="43">
        <v>174964.98</v>
      </c>
      <c r="O18" s="43">
        <v>306644.64</v>
      </c>
      <c r="P18" s="43">
        <v>0</v>
      </c>
      <c r="Q18" s="43">
        <v>0</v>
      </c>
      <c r="R18" s="43">
        <v>0</v>
      </c>
      <c r="S18" s="52">
        <v>306644.64</v>
      </c>
      <c r="T18" s="11"/>
    </row>
    <row r="19" spans="1:20" x14ac:dyDescent="0.25">
      <c r="A19" s="26" t="s">
        <v>24</v>
      </c>
      <c r="B19" s="43">
        <v>5355.65</v>
      </c>
      <c r="C19" s="43">
        <v>46</v>
      </c>
      <c r="D19" s="43">
        <v>0</v>
      </c>
      <c r="E19" s="43">
        <v>0</v>
      </c>
      <c r="F19" s="43">
        <v>44</v>
      </c>
      <c r="G19" s="43">
        <v>0</v>
      </c>
      <c r="H19" s="43">
        <v>0</v>
      </c>
      <c r="I19" s="43">
        <v>46</v>
      </c>
      <c r="J19" s="43">
        <v>0</v>
      </c>
      <c r="K19" s="43">
        <v>116.31</v>
      </c>
      <c r="L19" s="43"/>
      <c r="M19" s="43">
        <v>2442.5100000000002</v>
      </c>
      <c r="N19" s="43">
        <v>5355.65</v>
      </c>
      <c r="O19" s="43">
        <v>7798.16</v>
      </c>
      <c r="P19" s="43">
        <v>15097.53</v>
      </c>
      <c r="Q19" s="43">
        <v>2858.36</v>
      </c>
      <c r="R19" s="43">
        <v>17955.890000000003</v>
      </c>
      <c r="S19" s="52">
        <v>25754.050000000003</v>
      </c>
      <c r="T19" s="11"/>
    </row>
    <row r="20" spans="1:20" x14ac:dyDescent="0.25">
      <c r="A20" s="26" t="s">
        <v>26</v>
      </c>
      <c r="B20" s="43">
        <v>3862</v>
      </c>
      <c r="C20" s="43">
        <v>2</v>
      </c>
      <c r="D20" s="43">
        <v>0</v>
      </c>
      <c r="E20" s="43">
        <v>0</v>
      </c>
      <c r="F20" s="43">
        <v>2</v>
      </c>
      <c r="G20" s="43">
        <v>0</v>
      </c>
      <c r="H20" s="43">
        <v>7</v>
      </c>
      <c r="I20" s="43">
        <v>1</v>
      </c>
      <c r="J20" s="43">
        <v>3</v>
      </c>
      <c r="K20" s="43">
        <v>165.64</v>
      </c>
      <c r="L20" s="43"/>
      <c r="M20" s="43">
        <v>3478.4399999999996</v>
      </c>
      <c r="N20" s="43">
        <v>3862</v>
      </c>
      <c r="O20" s="43">
        <v>7340.44</v>
      </c>
      <c r="P20" s="43">
        <v>0</v>
      </c>
      <c r="Q20" s="43">
        <v>0</v>
      </c>
      <c r="R20" s="43">
        <v>0</v>
      </c>
      <c r="S20" s="52">
        <v>7340.44</v>
      </c>
      <c r="T20" s="11"/>
    </row>
    <row r="21" spans="1:20" x14ac:dyDescent="0.25">
      <c r="A21" s="26" t="s">
        <v>27</v>
      </c>
      <c r="B21" s="43">
        <v>0</v>
      </c>
      <c r="C21" s="43">
        <v>0</v>
      </c>
      <c r="D21" s="43">
        <v>0</v>
      </c>
      <c r="E21" s="43">
        <v>0</v>
      </c>
      <c r="F21" s="43">
        <v>0</v>
      </c>
      <c r="G21" s="43">
        <v>0</v>
      </c>
      <c r="H21" s="43">
        <v>0</v>
      </c>
      <c r="I21" s="43">
        <v>1</v>
      </c>
      <c r="J21" s="43">
        <v>0</v>
      </c>
      <c r="K21" s="43">
        <v>0</v>
      </c>
      <c r="L21" s="43"/>
      <c r="M21" s="43">
        <v>0</v>
      </c>
      <c r="N21" s="43">
        <v>0</v>
      </c>
      <c r="O21" s="43">
        <v>0</v>
      </c>
      <c r="P21" s="43">
        <v>346.28999999999951</v>
      </c>
      <c r="Q21" s="43">
        <v>820.01999999999953</v>
      </c>
      <c r="R21" s="43">
        <v>1166.3099999999995</v>
      </c>
      <c r="S21" s="52">
        <v>1166.3099999999995</v>
      </c>
      <c r="T21" s="11"/>
    </row>
    <row r="22" spans="1:20" x14ac:dyDescent="0.25">
      <c r="A22" s="26" t="s">
        <v>28</v>
      </c>
      <c r="B22" s="43">
        <v>2477.69</v>
      </c>
      <c r="C22" s="43">
        <v>2</v>
      </c>
      <c r="D22" s="43">
        <v>0</v>
      </c>
      <c r="E22" s="43">
        <v>0</v>
      </c>
      <c r="F22" s="43">
        <v>2</v>
      </c>
      <c r="G22" s="43">
        <v>0</v>
      </c>
      <c r="H22" s="43">
        <v>0</v>
      </c>
      <c r="I22" s="43">
        <v>2</v>
      </c>
      <c r="J22" s="43">
        <v>0</v>
      </c>
      <c r="K22" s="43">
        <v>110.9</v>
      </c>
      <c r="L22" s="43"/>
      <c r="M22" s="43">
        <v>2328.9</v>
      </c>
      <c r="N22" s="43">
        <v>2477.69</v>
      </c>
      <c r="O22" s="43">
        <v>4806.59</v>
      </c>
      <c r="P22" s="43">
        <v>4637.22</v>
      </c>
      <c r="Q22" s="43">
        <v>12576.44</v>
      </c>
      <c r="R22" s="43">
        <v>17213.66</v>
      </c>
      <c r="S22" s="52">
        <v>22020.25</v>
      </c>
      <c r="T22" s="11"/>
    </row>
    <row r="23" spans="1:20" x14ac:dyDescent="0.25">
      <c r="A23" s="26" t="s">
        <v>29</v>
      </c>
      <c r="B23" s="43">
        <v>0</v>
      </c>
      <c r="C23" s="43">
        <v>0</v>
      </c>
      <c r="D23" s="43">
        <v>0</v>
      </c>
      <c r="E23" s="43">
        <v>0</v>
      </c>
      <c r="F23" s="43">
        <v>0</v>
      </c>
      <c r="G23" s="43">
        <v>0</v>
      </c>
      <c r="H23" s="43">
        <v>1</v>
      </c>
      <c r="I23" s="43">
        <v>1</v>
      </c>
      <c r="J23" s="43">
        <v>0</v>
      </c>
      <c r="K23" s="43">
        <v>0</v>
      </c>
      <c r="L23" s="43"/>
      <c r="M23" s="43">
        <v>0</v>
      </c>
      <c r="N23" s="43">
        <v>0</v>
      </c>
      <c r="O23" s="43">
        <v>0</v>
      </c>
      <c r="P23" s="43">
        <v>1754.13</v>
      </c>
      <c r="Q23" s="43">
        <v>8406.69</v>
      </c>
      <c r="R23" s="43">
        <v>10160.82</v>
      </c>
      <c r="S23" s="52">
        <v>10160.82</v>
      </c>
    </row>
    <row r="24" spans="1:20" x14ac:dyDescent="0.25">
      <c r="A24" s="26" t="s">
        <v>36</v>
      </c>
      <c r="B24" s="43">
        <v>72597.19</v>
      </c>
      <c r="C24" s="43">
        <v>40</v>
      </c>
      <c r="D24" s="43">
        <v>0</v>
      </c>
      <c r="E24" s="43">
        <v>0</v>
      </c>
      <c r="F24" s="43">
        <v>38</v>
      </c>
      <c r="G24" s="43">
        <v>0</v>
      </c>
      <c r="H24" s="43">
        <v>16</v>
      </c>
      <c r="I24" s="43">
        <v>52</v>
      </c>
      <c r="J24" s="43">
        <v>3</v>
      </c>
      <c r="K24" s="43">
        <v>1582.5</v>
      </c>
      <c r="L24" s="43"/>
      <c r="M24" s="43">
        <v>33232.5</v>
      </c>
      <c r="N24" s="43">
        <v>72597.19</v>
      </c>
      <c r="O24" s="43">
        <v>105829.69</v>
      </c>
      <c r="P24" s="43">
        <v>0</v>
      </c>
      <c r="Q24" s="43">
        <v>0</v>
      </c>
      <c r="R24" s="43">
        <v>0</v>
      </c>
      <c r="S24" s="52">
        <v>105829.69</v>
      </c>
      <c r="T24" s="11"/>
    </row>
    <row r="25" spans="1:20" x14ac:dyDescent="0.25">
      <c r="A25" s="26" t="s">
        <v>38</v>
      </c>
      <c r="B25" s="43">
        <v>1456.69</v>
      </c>
      <c r="C25" s="43">
        <v>1</v>
      </c>
      <c r="D25" s="43">
        <v>0</v>
      </c>
      <c r="E25" s="43">
        <v>0</v>
      </c>
      <c r="F25" s="43">
        <v>0</v>
      </c>
      <c r="G25" s="43">
        <v>0</v>
      </c>
      <c r="H25" s="43">
        <v>0</v>
      </c>
      <c r="I25" s="43">
        <v>1</v>
      </c>
      <c r="J25" s="43">
        <v>1</v>
      </c>
      <c r="K25" s="43">
        <v>78.88</v>
      </c>
      <c r="L25" s="43"/>
      <c r="M25" s="43">
        <v>1656.48</v>
      </c>
      <c r="N25" s="43">
        <v>1456.69</v>
      </c>
      <c r="O25" s="43">
        <v>3113.17</v>
      </c>
      <c r="P25" s="43">
        <v>0</v>
      </c>
      <c r="Q25" s="43">
        <v>0</v>
      </c>
      <c r="R25" s="43">
        <v>0</v>
      </c>
      <c r="S25" s="52">
        <v>3113.17</v>
      </c>
      <c r="T25" s="11"/>
    </row>
    <row r="26" spans="1:20" x14ac:dyDescent="0.25">
      <c r="A26" s="26" t="s">
        <v>39</v>
      </c>
      <c r="B26" s="43">
        <v>4651.82</v>
      </c>
      <c r="C26" s="43">
        <v>4</v>
      </c>
      <c r="D26" s="43">
        <v>0</v>
      </c>
      <c r="E26" s="43">
        <v>0</v>
      </c>
      <c r="F26" s="43">
        <v>4</v>
      </c>
      <c r="G26" s="43">
        <v>0</v>
      </c>
      <c r="H26" s="43">
        <v>0</v>
      </c>
      <c r="I26" s="43">
        <v>8</v>
      </c>
      <c r="J26" s="43">
        <v>0</v>
      </c>
      <c r="K26" s="43">
        <v>173.31</v>
      </c>
      <c r="L26" s="43"/>
      <c r="M26" s="43">
        <v>3639.51</v>
      </c>
      <c r="N26" s="43">
        <v>4651.82</v>
      </c>
      <c r="O26" s="43">
        <v>8291.33</v>
      </c>
      <c r="P26" s="43">
        <v>0</v>
      </c>
      <c r="Q26" s="43">
        <v>0</v>
      </c>
      <c r="R26" s="43">
        <v>0</v>
      </c>
      <c r="S26" s="52">
        <v>8291.33</v>
      </c>
      <c r="T26" s="11"/>
    </row>
    <row r="27" spans="1:20" x14ac:dyDescent="0.25">
      <c r="A27" s="26" t="s">
        <v>41</v>
      </c>
      <c r="B27" s="43">
        <v>35960.82</v>
      </c>
      <c r="C27" s="43">
        <v>25</v>
      </c>
      <c r="D27" s="43">
        <v>0</v>
      </c>
      <c r="E27" s="43">
        <v>0</v>
      </c>
      <c r="F27" s="43">
        <v>25</v>
      </c>
      <c r="G27" s="43">
        <v>0</v>
      </c>
      <c r="H27" s="43">
        <v>0</v>
      </c>
      <c r="I27" s="43">
        <v>28</v>
      </c>
      <c r="J27" s="43">
        <v>1</v>
      </c>
      <c r="K27" s="43">
        <v>999.76</v>
      </c>
      <c r="L27" s="43"/>
      <c r="M27" s="43">
        <v>20994.959999999999</v>
      </c>
      <c r="N27" s="43">
        <v>35960.82</v>
      </c>
      <c r="O27" s="43">
        <v>56955.78</v>
      </c>
      <c r="P27" s="43">
        <v>0</v>
      </c>
      <c r="Q27" s="43">
        <v>0</v>
      </c>
      <c r="R27" s="43">
        <v>0</v>
      </c>
      <c r="S27" s="52">
        <v>56955.78</v>
      </c>
      <c r="T27" s="11"/>
    </row>
    <row r="28" spans="1:20" x14ac:dyDescent="0.25">
      <c r="A28" s="26" t="s">
        <v>42</v>
      </c>
      <c r="B28" s="43">
        <v>20510.349999999999</v>
      </c>
      <c r="C28" s="43">
        <v>17</v>
      </c>
      <c r="D28" s="43">
        <v>0</v>
      </c>
      <c r="E28" s="43">
        <v>1502.8</v>
      </c>
      <c r="F28" s="43">
        <v>2</v>
      </c>
      <c r="G28" s="43">
        <v>0</v>
      </c>
      <c r="H28" s="43">
        <v>1</v>
      </c>
      <c r="I28" s="43">
        <v>16</v>
      </c>
      <c r="J28" s="43">
        <v>0</v>
      </c>
      <c r="K28" s="43">
        <v>263.51</v>
      </c>
      <c r="L28" s="43">
        <v>25.63</v>
      </c>
      <c r="M28" s="43">
        <v>5533.71</v>
      </c>
      <c r="N28" s="43">
        <v>22038.78</v>
      </c>
      <c r="O28" s="43">
        <v>27572.489999999998</v>
      </c>
      <c r="P28" s="43">
        <v>0</v>
      </c>
      <c r="Q28" s="43">
        <v>0</v>
      </c>
      <c r="R28" s="43">
        <v>0</v>
      </c>
      <c r="S28" s="52">
        <v>27572.489999999998</v>
      </c>
      <c r="T28" s="11"/>
    </row>
    <row r="29" spans="1:20" x14ac:dyDescent="0.25">
      <c r="A29" s="26" t="s">
        <v>51</v>
      </c>
      <c r="B29" s="43">
        <v>9951.34</v>
      </c>
      <c r="C29" s="43">
        <v>2</v>
      </c>
      <c r="D29" s="43">
        <v>0</v>
      </c>
      <c r="E29" s="43">
        <v>0</v>
      </c>
      <c r="F29" s="43">
        <v>1</v>
      </c>
      <c r="G29" s="43">
        <v>0</v>
      </c>
      <c r="H29" s="43">
        <v>0</v>
      </c>
      <c r="I29" s="43">
        <v>1</v>
      </c>
      <c r="J29" s="43">
        <v>1</v>
      </c>
      <c r="K29" s="43">
        <v>311.37</v>
      </c>
      <c r="L29" s="43"/>
      <c r="M29" s="43">
        <v>6538.77</v>
      </c>
      <c r="N29" s="43">
        <v>9951.34</v>
      </c>
      <c r="O29" s="43">
        <v>16490.11</v>
      </c>
      <c r="P29" s="43">
        <v>0</v>
      </c>
      <c r="Q29" s="43">
        <v>0</v>
      </c>
      <c r="R29" s="43">
        <v>0</v>
      </c>
      <c r="S29" s="52">
        <v>16490.11</v>
      </c>
      <c r="T29" s="11"/>
    </row>
    <row r="30" spans="1:20" x14ac:dyDescent="0.25">
      <c r="A30" s="26" t="s">
        <v>54</v>
      </c>
      <c r="B30" s="43">
        <v>1683.79</v>
      </c>
      <c r="C30" s="43">
        <v>1</v>
      </c>
      <c r="D30" s="43">
        <v>0</v>
      </c>
      <c r="E30" s="43">
        <v>0</v>
      </c>
      <c r="F30" s="43">
        <v>1</v>
      </c>
      <c r="G30" s="43">
        <v>0</v>
      </c>
      <c r="H30" s="43">
        <v>2</v>
      </c>
      <c r="I30" s="43">
        <v>0</v>
      </c>
      <c r="J30" s="43">
        <v>0</v>
      </c>
      <c r="K30" s="43">
        <v>23.6</v>
      </c>
      <c r="L30" s="43"/>
      <c r="M30" s="43">
        <v>495.6</v>
      </c>
      <c r="N30" s="43">
        <v>1683.79</v>
      </c>
      <c r="O30" s="43">
        <v>2179.39</v>
      </c>
      <c r="P30" s="43">
        <v>0</v>
      </c>
      <c r="Q30" s="43">
        <v>0</v>
      </c>
      <c r="R30" s="43">
        <v>0</v>
      </c>
      <c r="S30" s="52">
        <v>2179.39</v>
      </c>
      <c r="T30" s="11"/>
    </row>
    <row r="31" spans="1:20" x14ac:dyDescent="0.25">
      <c r="A31" s="26" t="s">
        <v>57</v>
      </c>
      <c r="B31" s="43">
        <v>70715.92</v>
      </c>
      <c r="C31" s="43">
        <v>38</v>
      </c>
      <c r="D31" s="43">
        <v>0</v>
      </c>
      <c r="E31" s="43">
        <v>567.72</v>
      </c>
      <c r="F31" s="43">
        <v>38</v>
      </c>
      <c r="G31" s="43">
        <v>0</v>
      </c>
      <c r="H31" s="43">
        <v>26</v>
      </c>
      <c r="I31" s="43">
        <v>3</v>
      </c>
      <c r="J31" s="43">
        <v>11</v>
      </c>
      <c r="K31" s="43">
        <v>1176.31</v>
      </c>
      <c r="L31" s="43"/>
      <c r="M31" s="43">
        <v>24702.51</v>
      </c>
      <c r="N31" s="43">
        <v>71283.64</v>
      </c>
      <c r="O31" s="43">
        <v>95986.15</v>
      </c>
      <c r="P31" s="43">
        <v>0</v>
      </c>
      <c r="Q31" s="43">
        <v>0</v>
      </c>
      <c r="R31" s="43">
        <v>0</v>
      </c>
      <c r="S31" s="52">
        <v>95986.15</v>
      </c>
      <c r="T31" s="11"/>
    </row>
    <row r="32" spans="1:20" x14ac:dyDescent="0.25">
      <c r="A32" s="26" t="s">
        <v>58</v>
      </c>
      <c r="B32" s="43">
        <v>12085.69</v>
      </c>
      <c r="C32" s="43">
        <v>4</v>
      </c>
      <c r="D32" s="43">
        <v>0</v>
      </c>
      <c r="E32" s="43">
        <v>0</v>
      </c>
      <c r="F32" s="43">
        <v>3</v>
      </c>
      <c r="G32" s="43">
        <v>626.09</v>
      </c>
      <c r="H32" s="43">
        <v>1</v>
      </c>
      <c r="I32" s="43">
        <v>8</v>
      </c>
      <c r="J32" s="43">
        <v>0</v>
      </c>
      <c r="K32" s="43">
        <v>252.07</v>
      </c>
      <c r="L32" s="43"/>
      <c r="M32" s="43">
        <v>5293.47</v>
      </c>
      <c r="N32" s="43">
        <v>12711.78</v>
      </c>
      <c r="O32" s="43">
        <v>18005.25</v>
      </c>
      <c r="P32" s="43">
        <v>0</v>
      </c>
      <c r="Q32" s="43">
        <v>0</v>
      </c>
      <c r="R32" s="43">
        <v>0</v>
      </c>
      <c r="S32" s="52">
        <v>18005.25</v>
      </c>
    </row>
    <row r="33" spans="1:20" s="23" customFormat="1" x14ac:dyDescent="0.25">
      <c r="A33" s="26" t="s">
        <v>208</v>
      </c>
      <c r="B33" s="43">
        <v>147277</v>
      </c>
      <c r="C33" s="43">
        <v>0</v>
      </c>
      <c r="D33" s="43">
        <v>0</v>
      </c>
      <c r="E33" s="43">
        <v>0</v>
      </c>
      <c r="F33" s="43">
        <v>10</v>
      </c>
      <c r="G33" s="43">
        <v>0</v>
      </c>
      <c r="H33" s="43">
        <v>0</v>
      </c>
      <c r="I33" s="43">
        <v>0</v>
      </c>
      <c r="J33" s="43">
        <v>0</v>
      </c>
      <c r="K33" s="43">
        <v>6935</v>
      </c>
      <c r="L33" s="43"/>
      <c r="M33" s="43">
        <v>145635</v>
      </c>
      <c r="N33" s="43">
        <v>147277</v>
      </c>
      <c r="O33" s="43">
        <v>292912</v>
      </c>
      <c r="P33" s="43">
        <v>0</v>
      </c>
      <c r="Q33" s="43">
        <v>0</v>
      </c>
      <c r="R33" s="43">
        <v>0</v>
      </c>
      <c r="S33" s="52">
        <v>292912</v>
      </c>
    </row>
    <row r="34" spans="1:20" x14ac:dyDescent="0.25">
      <c r="A34" s="29" t="s">
        <v>221</v>
      </c>
      <c r="B34" s="47">
        <v>768930.28999999969</v>
      </c>
      <c r="C34" s="47">
        <v>551</v>
      </c>
      <c r="D34" s="47">
        <v>0</v>
      </c>
      <c r="E34" s="47">
        <v>2070.52</v>
      </c>
      <c r="F34" s="47">
        <v>535</v>
      </c>
      <c r="G34" s="47">
        <v>626.09</v>
      </c>
      <c r="H34" s="47">
        <v>102</v>
      </c>
      <c r="I34" s="47">
        <v>586</v>
      </c>
      <c r="J34" s="47">
        <v>32</v>
      </c>
      <c r="K34" s="47">
        <v>24206.61</v>
      </c>
      <c r="L34" s="47">
        <v>9780.51</v>
      </c>
      <c r="M34" s="47">
        <v>508338.81</v>
      </c>
      <c r="N34" s="47">
        <v>781407.40999999968</v>
      </c>
      <c r="O34" s="47">
        <v>1289746.2199999997</v>
      </c>
      <c r="P34" s="47">
        <v>51467.220000000008</v>
      </c>
      <c r="Q34" s="47">
        <v>110228.52000000002</v>
      </c>
      <c r="R34" s="47">
        <v>161695.74000000002</v>
      </c>
      <c r="S34" s="53">
        <v>1451441.9599999997</v>
      </c>
    </row>
    <row r="35" spans="1:20" x14ac:dyDescent="0.25">
      <c r="A35" s="26" t="s">
        <v>121</v>
      </c>
      <c r="B35" s="43"/>
      <c r="C35" s="43"/>
      <c r="D35" s="43"/>
      <c r="E35" s="43"/>
      <c r="F35" s="43"/>
      <c r="G35" s="43"/>
      <c r="H35" s="43"/>
      <c r="I35" s="43"/>
      <c r="J35" s="43"/>
      <c r="K35" s="43"/>
      <c r="L35" s="43"/>
      <c r="M35" s="43">
        <v>481815.43000000005</v>
      </c>
      <c r="N35" s="43">
        <v>0</v>
      </c>
      <c r="O35" s="43">
        <v>633339.11999999988</v>
      </c>
      <c r="P35" s="43"/>
      <c r="Q35" s="43"/>
      <c r="R35" s="43">
        <v>0</v>
      </c>
      <c r="S35" s="52">
        <v>633339.11999999988</v>
      </c>
      <c r="T35">
        <v>119</v>
      </c>
    </row>
    <row r="36" spans="1:20" x14ac:dyDescent="0.25">
      <c r="A36" s="27" t="s">
        <v>124</v>
      </c>
      <c r="B36" s="44"/>
      <c r="C36" s="44"/>
      <c r="D36" s="44"/>
      <c r="E36" s="44"/>
      <c r="F36" s="44"/>
      <c r="G36" s="44"/>
      <c r="H36" s="44"/>
      <c r="I36" s="44"/>
      <c r="J36" s="44"/>
      <c r="K36" s="44"/>
      <c r="L36" s="44"/>
      <c r="M36" s="44"/>
      <c r="N36" s="44"/>
      <c r="O36" s="44">
        <v>1941090.5899999996</v>
      </c>
      <c r="P36" s="44"/>
      <c r="Q36" s="44"/>
      <c r="R36" s="44">
        <v>161695.74000000002</v>
      </c>
      <c r="S36" s="37">
        <v>2084781.0799999996</v>
      </c>
    </row>
    <row r="37" spans="1:20" x14ac:dyDescent="0.25">
      <c r="A37" s="13"/>
      <c r="S37" s="13"/>
    </row>
    <row r="38" spans="1:20" s="23" customFormat="1" x14ac:dyDescent="0.25">
      <c r="A38" s="36" t="s">
        <v>165</v>
      </c>
      <c r="B38" s="48"/>
      <c r="C38" s="48"/>
      <c r="D38" s="48"/>
      <c r="E38" s="48"/>
      <c r="F38" s="48"/>
      <c r="G38" s="48"/>
      <c r="H38" s="48"/>
      <c r="I38" s="48"/>
      <c r="J38" s="48"/>
      <c r="K38" s="48"/>
      <c r="L38" s="48"/>
      <c r="M38" s="48"/>
      <c r="N38" s="48"/>
      <c r="O38" s="48"/>
      <c r="P38" s="48"/>
      <c r="Q38" s="48"/>
      <c r="R38" s="48"/>
      <c r="S38" s="36"/>
    </row>
    <row r="39" spans="1:20" ht="36" x14ac:dyDescent="0.25">
      <c r="A39" s="36" t="s">
        <v>215</v>
      </c>
      <c r="B39" s="48"/>
      <c r="C39" s="48"/>
      <c r="D39" s="48"/>
      <c r="E39" s="48"/>
      <c r="F39" s="48"/>
      <c r="G39" s="48"/>
      <c r="H39" s="48"/>
      <c r="I39" s="48"/>
      <c r="J39" s="48"/>
      <c r="K39" s="48"/>
      <c r="L39" s="48"/>
      <c r="M39" s="48"/>
      <c r="N39" s="48"/>
      <c r="O39" s="48"/>
      <c r="P39" s="48"/>
      <c r="Q39" s="48"/>
      <c r="R39" s="48" t="s">
        <v>90</v>
      </c>
      <c r="S39" s="36"/>
    </row>
    <row r="40" spans="1:20" ht="63.6" customHeight="1" x14ac:dyDescent="0.25">
      <c r="A40" s="91" t="s">
        <v>216</v>
      </c>
      <c r="B40" s="91"/>
      <c r="C40" s="91"/>
      <c r="D40" s="91"/>
      <c r="E40" s="91"/>
      <c r="F40" s="91"/>
      <c r="G40" s="91"/>
      <c r="H40" s="91"/>
      <c r="I40" s="91"/>
      <c r="J40" s="91"/>
      <c r="K40" s="91"/>
      <c r="L40" s="91"/>
      <c r="M40" s="91"/>
      <c r="N40" s="91"/>
      <c r="O40" s="91"/>
      <c r="P40" s="91"/>
      <c r="Q40" s="91"/>
      <c r="R40" s="91"/>
      <c r="S40" s="91"/>
    </row>
    <row r="41" spans="1:20" x14ac:dyDescent="0.25">
      <c r="S41" s="13"/>
    </row>
    <row r="42" spans="1:20" x14ac:dyDescent="0.25">
      <c r="S42" s="13"/>
    </row>
    <row r="43" spans="1:20" x14ac:dyDescent="0.25">
      <c r="S43" s="13"/>
    </row>
    <row r="44" spans="1:20" x14ac:dyDescent="0.25">
      <c r="S44" s="13"/>
    </row>
    <row r="45" spans="1:20" x14ac:dyDescent="0.25">
      <c r="S45" s="13"/>
    </row>
    <row r="46" spans="1:20" x14ac:dyDescent="0.25">
      <c r="S46" s="13"/>
    </row>
    <row r="47" spans="1:20" x14ac:dyDescent="0.25">
      <c r="S47" s="13"/>
    </row>
    <row r="48" spans="1:20" x14ac:dyDescent="0.25">
      <c r="S48" s="13"/>
    </row>
    <row r="49" spans="19:19" x14ac:dyDescent="0.25">
      <c r="S49" s="13"/>
    </row>
    <row r="50" spans="19:19" x14ac:dyDescent="0.25">
      <c r="S50" s="13"/>
    </row>
    <row r="51" spans="19:19" x14ac:dyDescent="0.25">
      <c r="S51" s="13"/>
    </row>
    <row r="52" spans="19:19" x14ac:dyDescent="0.25">
      <c r="S52" s="13"/>
    </row>
    <row r="53" spans="19:19" x14ac:dyDescent="0.25">
      <c r="S53" s="13"/>
    </row>
    <row r="54" spans="19:19" x14ac:dyDescent="0.25">
      <c r="S54" s="13"/>
    </row>
    <row r="55" spans="19:19" x14ac:dyDescent="0.25">
      <c r="S55" s="13"/>
    </row>
    <row r="56" spans="19:19" x14ac:dyDescent="0.25">
      <c r="S56" s="13"/>
    </row>
    <row r="57" spans="19:19" x14ac:dyDescent="0.25">
      <c r="S57" s="13"/>
    </row>
    <row r="58" spans="19:19" x14ac:dyDescent="0.25">
      <c r="S58" s="13"/>
    </row>
  </sheetData>
  <sheetProtection algorithmName="SHA-512" hashValue="GgW7+uMyn7uYvz4N/kh6/hgEi+BOmjgkwNIQMwdOEdQA4gBjyxkl64kCqKC1+OuK21uQC+Mn3y8dMk+qWdYpHQ==" saltValue="mVIT8kkeRemfnc+R+yyI/A==" spinCount="100000" sheet="1" objects="1" scenarios="1" selectLockedCells="1" autoFilter="0" selectUnlockedCells="1"/>
  <mergeCells count="3">
    <mergeCell ref="A1:S1"/>
    <mergeCell ref="A3:S3"/>
    <mergeCell ref="A40:S4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6B8D"/>
  </sheetPr>
  <dimension ref="A1:R51"/>
  <sheetViews>
    <sheetView workbookViewId="0">
      <selection activeCell="O9" sqref="O9"/>
    </sheetView>
  </sheetViews>
  <sheetFormatPr defaultRowHeight="15" x14ac:dyDescent="0.25"/>
  <cols>
    <col min="1" max="1" width="27.5703125" style="9" customWidth="1"/>
    <col min="2" max="2" width="50.85546875" customWidth="1"/>
    <col min="3" max="14" width="9.140625" hidden="1" customWidth="1"/>
    <col min="15" max="15" width="20.140625" style="7" bestFit="1" customWidth="1"/>
    <col min="16" max="16" width="15.42578125" customWidth="1"/>
    <col min="17" max="17" width="13" customWidth="1"/>
    <col min="18" max="18" width="21.7109375" hidden="1" customWidth="1"/>
  </cols>
  <sheetData>
    <row r="1" spans="1:18" ht="49.9" customHeight="1" x14ac:dyDescent="0.25">
      <c r="A1" s="97" t="s">
        <v>222</v>
      </c>
      <c r="B1" s="97"/>
      <c r="C1" s="97"/>
      <c r="D1" s="97"/>
      <c r="E1" s="97"/>
      <c r="F1" s="97"/>
      <c r="G1" s="97"/>
      <c r="H1" s="97"/>
      <c r="I1" s="97"/>
      <c r="J1" s="97"/>
      <c r="K1" s="97"/>
      <c r="L1" s="97"/>
      <c r="M1" s="97"/>
      <c r="N1" s="97"/>
      <c r="O1" s="97"/>
      <c r="P1" s="97"/>
      <c r="Q1" s="97"/>
    </row>
    <row r="2" spans="1:18" s="23" customFormat="1" ht="13.9" customHeight="1" x14ac:dyDescent="0.25">
      <c r="B2" s="33"/>
      <c r="C2" s="33"/>
      <c r="D2" s="33"/>
      <c r="E2" s="33"/>
      <c r="F2" s="33"/>
      <c r="G2" s="33"/>
      <c r="H2" s="33"/>
      <c r="I2" s="33"/>
      <c r="J2" s="33"/>
      <c r="K2" s="33"/>
      <c r="L2" s="33"/>
      <c r="M2" s="33"/>
      <c r="N2" s="33"/>
      <c r="O2" s="33"/>
      <c r="P2" s="33"/>
      <c r="Q2" s="33"/>
    </row>
    <row r="3" spans="1:18" ht="48" customHeight="1" x14ac:dyDescent="0.25">
      <c r="A3" s="94" t="s">
        <v>206</v>
      </c>
      <c r="B3" s="94"/>
      <c r="C3" s="94"/>
      <c r="D3" s="94"/>
      <c r="E3" s="94"/>
      <c r="F3" s="94"/>
      <c r="G3" s="94"/>
      <c r="H3" s="94"/>
      <c r="I3" s="94"/>
      <c r="J3" s="94"/>
      <c r="K3" s="94"/>
      <c r="L3" s="94"/>
      <c r="M3" s="94"/>
      <c r="N3" s="94"/>
      <c r="O3" s="94"/>
      <c r="P3" s="94"/>
      <c r="Q3" s="94"/>
    </row>
    <row r="5" spans="1:18" ht="40.9" customHeight="1" x14ac:dyDescent="0.25">
      <c r="A5" s="56" t="s">
        <v>135</v>
      </c>
      <c r="B5" s="25" t="s">
        <v>125</v>
      </c>
      <c r="C5" s="25" t="s">
        <v>78</v>
      </c>
      <c r="D5" s="25" t="s">
        <v>86</v>
      </c>
      <c r="E5" s="25" t="s">
        <v>87</v>
      </c>
      <c r="F5" s="25" t="s">
        <v>79</v>
      </c>
      <c r="G5" s="25" t="s">
        <v>80</v>
      </c>
      <c r="H5" s="25" t="s">
        <v>88</v>
      </c>
      <c r="I5" s="25" t="s">
        <v>89</v>
      </c>
      <c r="J5" s="25" t="s">
        <v>81</v>
      </c>
      <c r="K5" s="25" t="s">
        <v>82</v>
      </c>
      <c r="L5" s="25" t="s">
        <v>83</v>
      </c>
      <c r="M5" s="25" t="s">
        <v>84</v>
      </c>
      <c r="N5" s="25" t="s">
        <v>85</v>
      </c>
      <c r="O5" s="54" t="s">
        <v>199</v>
      </c>
      <c r="P5" s="30" t="s">
        <v>200</v>
      </c>
      <c r="Q5" s="30" t="s">
        <v>195</v>
      </c>
      <c r="R5" s="8" t="s">
        <v>130</v>
      </c>
    </row>
    <row r="6" spans="1:18" x14ac:dyDescent="0.25">
      <c r="A6" s="26" t="s">
        <v>136</v>
      </c>
      <c r="B6" s="26" t="s">
        <v>9</v>
      </c>
      <c r="C6" s="26">
        <v>0</v>
      </c>
      <c r="D6" s="26">
        <v>0</v>
      </c>
      <c r="E6" s="26">
        <v>3</v>
      </c>
      <c r="F6" s="26">
        <v>3</v>
      </c>
      <c r="G6" s="26">
        <v>4386.92</v>
      </c>
      <c r="H6" s="26">
        <v>3</v>
      </c>
      <c r="I6" s="26">
        <v>0</v>
      </c>
      <c r="J6" s="26">
        <v>0</v>
      </c>
      <c r="K6" s="26">
        <v>0</v>
      </c>
      <c r="L6" s="26">
        <v>0</v>
      </c>
      <c r="M6" s="26">
        <v>0</v>
      </c>
      <c r="N6" s="26">
        <v>0</v>
      </c>
      <c r="O6" s="61">
        <f t="shared" ref="O6:O24" si="0">C6+G6+K6+L6+M6+N6</f>
        <v>4386.92</v>
      </c>
      <c r="P6" s="62"/>
      <c r="Q6" s="62">
        <v>4386.92</v>
      </c>
      <c r="R6" s="1"/>
    </row>
    <row r="7" spans="1:18" x14ac:dyDescent="0.25">
      <c r="A7" s="26" t="s">
        <v>136</v>
      </c>
      <c r="B7" s="26" t="s">
        <v>21</v>
      </c>
      <c r="C7" s="26">
        <v>0</v>
      </c>
      <c r="D7" s="26">
        <v>0</v>
      </c>
      <c r="E7" s="26">
        <v>2</v>
      </c>
      <c r="F7" s="26">
        <v>2</v>
      </c>
      <c r="G7" s="26">
        <v>15511.2</v>
      </c>
      <c r="H7" s="26">
        <v>2</v>
      </c>
      <c r="I7" s="26">
        <v>0</v>
      </c>
      <c r="J7" s="26">
        <v>0</v>
      </c>
      <c r="K7" s="26">
        <v>0</v>
      </c>
      <c r="L7" s="26">
        <v>0</v>
      </c>
      <c r="M7" s="26">
        <v>0</v>
      </c>
      <c r="N7" s="26">
        <v>0</v>
      </c>
      <c r="O7" s="61">
        <f t="shared" si="0"/>
        <v>15511.2</v>
      </c>
      <c r="P7" s="62"/>
      <c r="Q7" s="62">
        <v>15511.2</v>
      </c>
      <c r="R7" s="11"/>
    </row>
    <row r="8" spans="1:18" x14ac:dyDescent="0.25">
      <c r="A8" s="26" t="s">
        <v>136</v>
      </c>
      <c r="B8" s="26" t="s">
        <v>25</v>
      </c>
      <c r="C8" s="26">
        <v>0</v>
      </c>
      <c r="D8" s="26">
        <v>0</v>
      </c>
      <c r="E8" s="26">
        <v>5</v>
      </c>
      <c r="F8" s="26">
        <v>5</v>
      </c>
      <c r="G8" s="26">
        <v>10996.2</v>
      </c>
      <c r="H8" s="26">
        <v>3</v>
      </c>
      <c r="I8" s="26">
        <v>0</v>
      </c>
      <c r="J8" s="26">
        <v>0</v>
      </c>
      <c r="K8" s="26">
        <v>0</v>
      </c>
      <c r="L8" s="26">
        <v>0</v>
      </c>
      <c r="M8" s="26">
        <v>1300</v>
      </c>
      <c r="N8" s="26">
        <v>0</v>
      </c>
      <c r="O8" s="61">
        <f t="shared" si="0"/>
        <v>12296.2</v>
      </c>
      <c r="P8" s="62"/>
      <c r="Q8" s="62">
        <v>12296.2</v>
      </c>
      <c r="R8" s="11"/>
    </row>
    <row r="9" spans="1:18" s="7" customFormat="1" x14ac:dyDescent="0.25">
      <c r="A9" s="26" t="s">
        <v>136</v>
      </c>
      <c r="B9" s="26" t="s">
        <v>37</v>
      </c>
      <c r="C9" s="26">
        <v>1706.78</v>
      </c>
      <c r="D9" s="26">
        <v>2</v>
      </c>
      <c r="E9" s="26">
        <v>1</v>
      </c>
      <c r="F9" s="26">
        <v>1</v>
      </c>
      <c r="G9" s="26">
        <v>1995</v>
      </c>
      <c r="H9" s="26">
        <v>1</v>
      </c>
      <c r="I9" s="26">
        <v>0</v>
      </c>
      <c r="J9" s="26">
        <v>0</v>
      </c>
      <c r="K9" s="26">
        <v>0</v>
      </c>
      <c r="L9" s="26">
        <v>0</v>
      </c>
      <c r="M9" s="26">
        <v>0</v>
      </c>
      <c r="N9" s="26">
        <v>0</v>
      </c>
      <c r="O9" s="61">
        <f t="shared" si="0"/>
        <v>3701.7799999999997</v>
      </c>
      <c r="P9" s="62"/>
      <c r="Q9" s="62">
        <v>3701.7799999999997</v>
      </c>
      <c r="R9" s="11"/>
    </row>
    <row r="10" spans="1:18" x14ac:dyDescent="0.25">
      <c r="A10" s="26" t="s">
        <v>136</v>
      </c>
      <c r="B10" s="26" t="s">
        <v>46</v>
      </c>
      <c r="C10" s="26">
        <v>0</v>
      </c>
      <c r="D10" s="26">
        <v>0</v>
      </c>
      <c r="E10" s="26">
        <v>0</v>
      </c>
      <c r="F10" s="26">
        <v>0</v>
      </c>
      <c r="G10" s="26">
        <v>0</v>
      </c>
      <c r="H10" s="26">
        <v>0</v>
      </c>
      <c r="I10" s="26">
        <v>0</v>
      </c>
      <c r="J10" s="26">
        <v>0</v>
      </c>
      <c r="K10" s="26">
        <v>0</v>
      </c>
      <c r="L10" s="26">
        <v>0</v>
      </c>
      <c r="M10" s="26">
        <v>2428.0500000000002</v>
      </c>
      <c r="N10" s="26">
        <v>0</v>
      </c>
      <c r="O10" s="61">
        <f t="shared" si="0"/>
        <v>2428.0500000000002</v>
      </c>
      <c r="P10" s="62"/>
      <c r="Q10" s="62">
        <v>2428.0500000000002</v>
      </c>
      <c r="R10" s="11"/>
    </row>
    <row r="11" spans="1:18" x14ac:dyDescent="0.25">
      <c r="A11" s="26" t="s">
        <v>136</v>
      </c>
      <c r="B11" s="26" t="s">
        <v>53</v>
      </c>
      <c r="C11" s="26">
        <v>0</v>
      </c>
      <c r="D11" s="26">
        <v>0</v>
      </c>
      <c r="E11" s="26">
        <v>0</v>
      </c>
      <c r="F11" s="26">
        <v>0</v>
      </c>
      <c r="G11" s="26">
        <v>0</v>
      </c>
      <c r="H11" s="26">
        <v>0</v>
      </c>
      <c r="I11" s="26">
        <v>0</v>
      </c>
      <c r="J11" s="26">
        <v>0</v>
      </c>
      <c r="K11" s="26">
        <v>0</v>
      </c>
      <c r="L11" s="26">
        <v>5965.64</v>
      </c>
      <c r="M11" s="26">
        <v>0</v>
      </c>
      <c r="N11" s="26">
        <v>0</v>
      </c>
      <c r="O11" s="61">
        <f t="shared" si="0"/>
        <v>5965.64</v>
      </c>
      <c r="P11" s="62"/>
      <c r="Q11" s="62">
        <v>5965.64</v>
      </c>
      <c r="R11" s="11"/>
    </row>
    <row r="12" spans="1:18" x14ac:dyDescent="0.25">
      <c r="A12" s="26" t="s">
        <v>136</v>
      </c>
      <c r="B12" s="26" t="s">
        <v>44</v>
      </c>
      <c r="C12" s="26">
        <v>0</v>
      </c>
      <c r="D12" s="26">
        <v>0</v>
      </c>
      <c r="E12" s="26">
        <v>2</v>
      </c>
      <c r="F12" s="26">
        <v>1</v>
      </c>
      <c r="G12" s="26">
        <v>12786.94</v>
      </c>
      <c r="H12" s="26">
        <v>1</v>
      </c>
      <c r="I12" s="26">
        <v>0</v>
      </c>
      <c r="J12" s="26">
        <v>0</v>
      </c>
      <c r="K12" s="26">
        <v>0</v>
      </c>
      <c r="L12" s="26">
        <v>0</v>
      </c>
      <c r="M12" s="26">
        <v>0</v>
      </c>
      <c r="N12" s="26">
        <v>0</v>
      </c>
      <c r="O12" s="61">
        <f t="shared" si="0"/>
        <v>12786.94</v>
      </c>
      <c r="P12" s="62"/>
      <c r="Q12" s="62">
        <v>12786.94</v>
      </c>
      <c r="R12" s="9"/>
    </row>
    <row r="13" spans="1:18" x14ac:dyDescent="0.25">
      <c r="A13" s="26" t="s">
        <v>136</v>
      </c>
      <c r="B13" s="26" t="s">
        <v>45</v>
      </c>
      <c r="C13" s="26">
        <v>0</v>
      </c>
      <c r="D13" s="26">
        <v>0</v>
      </c>
      <c r="E13" s="26">
        <v>2</v>
      </c>
      <c r="F13" s="26">
        <v>2</v>
      </c>
      <c r="G13" s="26">
        <v>21499.86</v>
      </c>
      <c r="H13" s="26">
        <v>2</v>
      </c>
      <c r="I13" s="26">
        <v>0</v>
      </c>
      <c r="J13" s="26">
        <v>0</v>
      </c>
      <c r="K13" s="26">
        <v>0</v>
      </c>
      <c r="L13" s="26">
        <v>0</v>
      </c>
      <c r="M13" s="26">
        <v>0</v>
      </c>
      <c r="N13" s="26">
        <v>0</v>
      </c>
      <c r="O13" s="61">
        <f t="shared" si="0"/>
        <v>21499.86</v>
      </c>
      <c r="P13" s="62"/>
      <c r="Q13" s="62">
        <v>21499.86</v>
      </c>
      <c r="R13" s="11"/>
    </row>
    <row r="14" spans="1:18" x14ac:dyDescent="0.25">
      <c r="A14" s="26" t="s">
        <v>136</v>
      </c>
      <c r="B14" s="26" t="s">
        <v>47</v>
      </c>
      <c r="C14" s="26">
        <v>0</v>
      </c>
      <c r="D14" s="26">
        <v>0</v>
      </c>
      <c r="E14" s="26">
        <v>15</v>
      </c>
      <c r="F14" s="26">
        <v>11</v>
      </c>
      <c r="G14" s="26">
        <v>115085.45</v>
      </c>
      <c r="H14" s="26">
        <v>11</v>
      </c>
      <c r="I14" s="26">
        <v>0</v>
      </c>
      <c r="J14" s="26">
        <v>0</v>
      </c>
      <c r="K14" s="26">
        <v>0</v>
      </c>
      <c r="L14" s="26">
        <v>525.6</v>
      </c>
      <c r="M14" s="26">
        <v>19281.240000000002</v>
      </c>
      <c r="N14" s="26">
        <v>0</v>
      </c>
      <c r="O14" s="61">
        <f t="shared" si="0"/>
        <v>134892.29</v>
      </c>
      <c r="P14" s="62"/>
      <c r="Q14" s="62">
        <v>134892.29</v>
      </c>
      <c r="R14" s="11"/>
    </row>
    <row r="15" spans="1:18" x14ac:dyDescent="0.25">
      <c r="A15" s="26" t="s">
        <v>136</v>
      </c>
      <c r="B15" s="26" t="s">
        <v>43</v>
      </c>
      <c r="C15" s="26">
        <v>0</v>
      </c>
      <c r="D15" s="26">
        <v>0</v>
      </c>
      <c r="E15" s="26">
        <v>13</v>
      </c>
      <c r="F15" s="26">
        <v>5</v>
      </c>
      <c r="G15" s="26">
        <v>201440.81</v>
      </c>
      <c r="H15" s="26">
        <v>5</v>
      </c>
      <c r="I15" s="26">
        <v>0</v>
      </c>
      <c r="J15" s="26">
        <v>0</v>
      </c>
      <c r="K15" s="26">
        <v>0</v>
      </c>
      <c r="L15" s="26">
        <v>0</v>
      </c>
      <c r="M15" s="26">
        <v>77540.25</v>
      </c>
      <c r="N15" s="26">
        <v>0</v>
      </c>
      <c r="O15" s="61">
        <f t="shared" si="0"/>
        <v>278981.06</v>
      </c>
      <c r="P15" s="62"/>
      <c r="Q15" s="62">
        <v>278981.06</v>
      </c>
      <c r="R15" s="11"/>
    </row>
    <row r="16" spans="1:18" x14ac:dyDescent="0.25">
      <c r="A16" s="26" t="s">
        <v>136</v>
      </c>
      <c r="B16" s="26" t="s">
        <v>50</v>
      </c>
      <c r="C16" s="26">
        <v>0</v>
      </c>
      <c r="D16" s="26">
        <v>0</v>
      </c>
      <c r="E16" s="26">
        <v>1</v>
      </c>
      <c r="F16" s="26">
        <v>1</v>
      </c>
      <c r="G16" s="26">
        <v>1252.8</v>
      </c>
      <c r="H16" s="26">
        <v>1</v>
      </c>
      <c r="I16" s="26">
        <v>0</v>
      </c>
      <c r="J16" s="26">
        <v>0</v>
      </c>
      <c r="K16" s="26">
        <v>0</v>
      </c>
      <c r="L16" s="26">
        <v>0</v>
      </c>
      <c r="M16" s="26">
        <v>0</v>
      </c>
      <c r="N16" s="26">
        <v>0</v>
      </c>
      <c r="O16" s="61">
        <f t="shared" si="0"/>
        <v>1252.8</v>
      </c>
      <c r="P16" s="62"/>
      <c r="Q16" s="62">
        <v>1252.8</v>
      </c>
      <c r="R16" s="11"/>
    </row>
    <row r="17" spans="1:18" x14ac:dyDescent="0.25">
      <c r="A17" s="26" t="s">
        <v>136</v>
      </c>
      <c r="B17" s="26" t="s">
        <v>55</v>
      </c>
      <c r="C17" s="26">
        <v>0</v>
      </c>
      <c r="D17" s="26">
        <v>0</v>
      </c>
      <c r="E17" s="26">
        <v>0</v>
      </c>
      <c r="F17" s="26">
        <v>0</v>
      </c>
      <c r="G17" s="26">
        <v>0</v>
      </c>
      <c r="H17" s="26">
        <v>0</v>
      </c>
      <c r="I17" s="26">
        <v>0</v>
      </c>
      <c r="J17" s="26">
        <v>0</v>
      </c>
      <c r="K17" s="26">
        <v>0</v>
      </c>
      <c r="L17" s="26">
        <v>8006.3</v>
      </c>
      <c r="M17" s="26">
        <v>4362.45</v>
      </c>
      <c r="N17" s="26">
        <v>2842.76</v>
      </c>
      <c r="O17" s="61">
        <f t="shared" si="0"/>
        <v>15211.51</v>
      </c>
      <c r="P17" s="62"/>
      <c r="Q17" s="62">
        <v>15211.51</v>
      </c>
      <c r="R17" s="9"/>
    </row>
    <row r="18" spans="1:18" x14ac:dyDescent="0.25">
      <c r="A18" s="26" t="s">
        <v>132</v>
      </c>
      <c r="B18" s="26" t="s">
        <v>8</v>
      </c>
      <c r="C18" s="26">
        <v>570</v>
      </c>
      <c r="D18" s="26">
        <v>1</v>
      </c>
      <c r="E18" s="26">
        <v>1</v>
      </c>
      <c r="F18" s="26">
        <v>0</v>
      </c>
      <c r="G18" s="26">
        <v>0</v>
      </c>
      <c r="H18" s="26">
        <v>0</v>
      </c>
      <c r="I18" s="26">
        <v>0</v>
      </c>
      <c r="J18" s="26">
        <v>0</v>
      </c>
      <c r="K18" s="26">
        <v>0</v>
      </c>
      <c r="L18" s="26">
        <v>0</v>
      </c>
      <c r="M18" s="26">
        <v>843.1</v>
      </c>
      <c r="N18" s="26">
        <v>0</v>
      </c>
      <c r="O18" s="61">
        <f t="shared" si="0"/>
        <v>1413.1</v>
      </c>
      <c r="P18" s="62"/>
      <c r="Q18" s="62">
        <v>1413.1</v>
      </c>
      <c r="R18" s="1"/>
    </row>
    <row r="19" spans="1:18" x14ac:dyDescent="0.25">
      <c r="A19" s="26" t="s">
        <v>132</v>
      </c>
      <c r="B19" s="26" t="s">
        <v>14</v>
      </c>
      <c r="C19" s="26">
        <v>0</v>
      </c>
      <c r="D19" s="26">
        <v>0</v>
      </c>
      <c r="E19" s="26">
        <v>2</v>
      </c>
      <c r="F19" s="26">
        <v>2</v>
      </c>
      <c r="G19" s="26">
        <v>4922.92</v>
      </c>
      <c r="H19" s="26">
        <v>2</v>
      </c>
      <c r="I19" s="26">
        <v>1</v>
      </c>
      <c r="J19" s="26">
        <v>0</v>
      </c>
      <c r="K19" s="26">
        <v>0</v>
      </c>
      <c r="L19" s="26">
        <v>0</v>
      </c>
      <c r="M19" s="26">
        <v>1271.9000000000001</v>
      </c>
      <c r="N19" s="26">
        <v>0</v>
      </c>
      <c r="O19" s="61">
        <f t="shared" si="0"/>
        <v>6194.82</v>
      </c>
      <c r="P19" s="62"/>
      <c r="Q19" s="62">
        <v>6194.82</v>
      </c>
      <c r="R19" s="1"/>
    </row>
    <row r="20" spans="1:18" x14ac:dyDescent="0.25">
      <c r="A20" s="26" t="s">
        <v>132</v>
      </c>
      <c r="B20" s="26" t="s">
        <v>19</v>
      </c>
      <c r="C20" s="26">
        <v>0</v>
      </c>
      <c r="D20" s="26">
        <v>0</v>
      </c>
      <c r="E20" s="26">
        <v>0</v>
      </c>
      <c r="F20" s="26">
        <v>0</v>
      </c>
      <c r="G20" s="26">
        <v>0</v>
      </c>
      <c r="H20" s="26">
        <v>0</v>
      </c>
      <c r="I20" s="26">
        <v>1</v>
      </c>
      <c r="J20" s="26">
        <v>1</v>
      </c>
      <c r="K20" s="26">
        <v>94.79</v>
      </c>
      <c r="L20" s="26">
        <v>0</v>
      </c>
      <c r="M20" s="26">
        <v>0</v>
      </c>
      <c r="N20" s="26">
        <v>0</v>
      </c>
      <c r="O20" s="61">
        <f t="shared" si="0"/>
        <v>94.79</v>
      </c>
      <c r="P20" s="62"/>
      <c r="Q20" s="62">
        <v>94.79</v>
      </c>
      <c r="R20" s="11"/>
    </row>
    <row r="21" spans="1:18" x14ac:dyDescent="0.25">
      <c r="A21" s="26" t="s">
        <v>132</v>
      </c>
      <c r="B21" s="26" t="s">
        <v>23</v>
      </c>
      <c r="C21" s="26">
        <v>0</v>
      </c>
      <c r="D21" s="26">
        <v>0</v>
      </c>
      <c r="E21" s="26">
        <v>2</v>
      </c>
      <c r="F21" s="26">
        <v>2</v>
      </c>
      <c r="G21" s="26">
        <v>1440</v>
      </c>
      <c r="H21" s="26">
        <v>1</v>
      </c>
      <c r="I21" s="26">
        <v>0</v>
      </c>
      <c r="J21" s="26">
        <v>0</v>
      </c>
      <c r="K21" s="26">
        <v>0</v>
      </c>
      <c r="L21" s="26">
        <v>0</v>
      </c>
      <c r="M21" s="26">
        <v>511.06</v>
      </c>
      <c r="N21" s="26">
        <v>0</v>
      </c>
      <c r="O21" s="61">
        <f t="shared" si="0"/>
        <v>1951.06</v>
      </c>
      <c r="P21" s="62"/>
      <c r="Q21" s="62">
        <v>1951.06</v>
      </c>
      <c r="R21" s="1"/>
    </row>
    <row r="22" spans="1:18" x14ac:dyDescent="0.25">
      <c r="A22" s="26" t="s">
        <v>132</v>
      </c>
      <c r="B22" s="26" t="s">
        <v>30</v>
      </c>
      <c r="C22" s="26">
        <v>0</v>
      </c>
      <c r="D22" s="26">
        <v>0</v>
      </c>
      <c r="E22" s="26">
        <v>1</v>
      </c>
      <c r="F22" s="26">
        <v>1</v>
      </c>
      <c r="G22" s="26">
        <v>2188.92</v>
      </c>
      <c r="H22" s="26">
        <v>1</v>
      </c>
      <c r="I22" s="26">
        <v>0</v>
      </c>
      <c r="J22" s="26">
        <v>0</v>
      </c>
      <c r="K22" s="26">
        <v>0</v>
      </c>
      <c r="L22" s="26">
        <v>0</v>
      </c>
      <c r="M22" s="26">
        <v>0</v>
      </c>
      <c r="N22" s="26">
        <v>0</v>
      </c>
      <c r="O22" s="61">
        <f t="shared" si="0"/>
        <v>2188.92</v>
      </c>
      <c r="P22" s="62"/>
      <c r="Q22" s="62">
        <v>2188.92</v>
      </c>
    </row>
    <row r="23" spans="1:18" x14ac:dyDescent="0.25">
      <c r="A23" s="26" t="s">
        <v>137</v>
      </c>
      <c r="B23" s="26" t="s">
        <v>4</v>
      </c>
      <c r="C23" s="26">
        <v>0</v>
      </c>
      <c r="D23" s="26">
        <v>0</v>
      </c>
      <c r="E23" s="26">
        <v>1</v>
      </c>
      <c r="F23" s="26">
        <v>1</v>
      </c>
      <c r="G23" s="26">
        <v>10208</v>
      </c>
      <c r="H23" s="26">
        <v>1</v>
      </c>
      <c r="I23" s="26">
        <v>0</v>
      </c>
      <c r="J23" s="26">
        <v>0</v>
      </c>
      <c r="K23" s="26">
        <v>0</v>
      </c>
      <c r="L23" s="26">
        <v>0</v>
      </c>
      <c r="M23" s="26">
        <v>0</v>
      </c>
      <c r="N23" s="26">
        <v>0</v>
      </c>
      <c r="O23" s="61">
        <f t="shared" si="0"/>
        <v>10208</v>
      </c>
      <c r="P23" s="62"/>
      <c r="Q23" s="62">
        <v>10208</v>
      </c>
      <c r="R23" s="1"/>
    </row>
    <row r="24" spans="1:18" x14ac:dyDescent="0.25">
      <c r="A24" s="26" t="s">
        <v>137</v>
      </c>
      <c r="B24" s="26" t="s">
        <v>5</v>
      </c>
      <c r="C24" s="26">
        <v>0</v>
      </c>
      <c r="D24" s="26">
        <v>0</v>
      </c>
      <c r="E24" s="26">
        <v>0</v>
      </c>
      <c r="F24" s="26">
        <v>0</v>
      </c>
      <c r="G24" s="26">
        <v>0</v>
      </c>
      <c r="H24" s="26">
        <v>0</v>
      </c>
      <c r="I24" s="26">
        <v>0</v>
      </c>
      <c r="J24" s="26">
        <v>0</v>
      </c>
      <c r="K24" s="26">
        <v>0</v>
      </c>
      <c r="L24" s="26">
        <v>0</v>
      </c>
      <c r="M24" s="26">
        <v>5255.2</v>
      </c>
      <c r="N24" s="26">
        <v>0</v>
      </c>
      <c r="O24" s="61">
        <f t="shared" si="0"/>
        <v>5255.2</v>
      </c>
      <c r="P24" s="62"/>
      <c r="Q24" s="62">
        <v>5255.2</v>
      </c>
      <c r="R24" s="11"/>
    </row>
    <row r="25" spans="1:18" x14ac:dyDescent="0.25">
      <c r="A25" s="26" t="s">
        <v>137</v>
      </c>
      <c r="B25" s="26" t="s">
        <v>6</v>
      </c>
      <c r="C25" s="26"/>
      <c r="D25" s="26"/>
      <c r="E25" s="26"/>
      <c r="F25" s="26"/>
      <c r="G25" s="26"/>
      <c r="H25" s="26"/>
      <c r="I25" s="26"/>
      <c r="J25" s="26"/>
      <c r="K25" s="26"/>
      <c r="L25" s="26"/>
      <c r="M25" s="26"/>
      <c r="N25" s="26"/>
      <c r="O25" s="61">
        <v>9754.8799999999992</v>
      </c>
      <c r="P25" s="62">
        <v>-9754.8799999999992</v>
      </c>
      <c r="Q25" s="62">
        <f>O25+P25</f>
        <v>0</v>
      </c>
      <c r="R25" s="11"/>
    </row>
    <row r="26" spans="1:18" x14ac:dyDescent="0.25">
      <c r="A26" s="26" t="s">
        <v>137</v>
      </c>
      <c r="B26" s="26" t="s">
        <v>10</v>
      </c>
      <c r="C26" s="26">
        <v>0</v>
      </c>
      <c r="D26" s="26">
        <v>0</v>
      </c>
      <c r="E26" s="26">
        <v>0</v>
      </c>
      <c r="F26" s="26">
        <v>0</v>
      </c>
      <c r="G26" s="26">
        <v>0</v>
      </c>
      <c r="H26" s="26">
        <v>0</v>
      </c>
      <c r="I26" s="26">
        <v>0</v>
      </c>
      <c r="J26" s="26">
        <v>0</v>
      </c>
      <c r="K26" s="26">
        <v>0</v>
      </c>
      <c r="L26" s="26">
        <v>0</v>
      </c>
      <c r="M26" s="26">
        <v>539.13</v>
      </c>
      <c r="N26" s="26">
        <v>0</v>
      </c>
      <c r="O26" s="61">
        <f t="shared" ref="O26:O44" si="1">C26+G26+K26+L26+M26+N26</f>
        <v>539.13</v>
      </c>
      <c r="P26" s="62"/>
      <c r="Q26" s="62">
        <v>539.13</v>
      </c>
    </row>
    <row r="27" spans="1:18" x14ac:dyDescent="0.25">
      <c r="A27" s="26" t="s">
        <v>137</v>
      </c>
      <c r="B27" s="26" t="s">
        <v>11</v>
      </c>
      <c r="C27" s="26">
        <v>41167.360000000001</v>
      </c>
      <c r="D27" s="26">
        <v>10</v>
      </c>
      <c r="E27" s="26">
        <v>4</v>
      </c>
      <c r="F27" s="26">
        <v>4</v>
      </c>
      <c r="G27" s="26">
        <v>22332.799999999999</v>
      </c>
      <c r="H27" s="26">
        <v>4</v>
      </c>
      <c r="I27" s="26">
        <v>2</v>
      </c>
      <c r="J27" s="26">
        <v>2</v>
      </c>
      <c r="K27" s="26">
        <v>498</v>
      </c>
      <c r="L27" s="26">
        <v>0</v>
      </c>
      <c r="M27" s="26">
        <v>2124.84</v>
      </c>
      <c r="N27" s="26">
        <v>0</v>
      </c>
      <c r="O27" s="61">
        <f t="shared" si="1"/>
        <v>66123</v>
      </c>
      <c r="P27" s="62"/>
      <c r="Q27" s="62">
        <v>66123</v>
      </c>
      <c r="R27" s="11"/>
    </row>
    <row r="28" spans="1:18" x14ac:dyDescent="0.25">
      <c r="A28" s="26" t="s">
        <v>137</v>
      </c>
      <c r="B28" s="26" t="s">
        <v>16</v>
      </c>
      <c r="C28" s="26">
        <v>0</v>
      </c>
      <c r="D28" s="26">
        <v>0</v>
      </c>
      <c r="E28" s="26">
        <v>2</v>
      </c>
      <c r="F28" s="26">
        <v>2</v>
      </c>
      <c r="G28" s="26">
        <v>22298.240000000002</v>
      </c>
      <c r="H28" s="26">
        <v>2</v>
      </c>
      <c r="I28" s="26">
        <v>1</v>
      </c>
      <c r="J28" s="26">
        <v>1</v>
      </c>
      <c r="K28" s="26">
        <v>171</v>
      </c>
      <c r="L28" s="26">
        <v>0</v>
      </c>
      <c r="M28" s="26">
        <v>24533.18</v>
      </c>
      <c r="N28" s="26">
        <v>0</v>
      </c>
      <c r="O28" s="61">
        <f t="shared" si="1"/>
        <v>47002.42</v>
      </c>
      <c r="P28" s="62"/>
      <c r="Q28" s="62">
        <v>47002.42</v>
      </c>
      <c r="R28" s="11"/>
    </row>
    <row r="29" spans="1:18" x14ac:dyDescent="0.25">
      <c r="A29" s="26" t="s">
        <v>137</v>
      </c>
      <c r="B29" s="26" t="s">
        <v>17</v>
      </c>
      <c r="C29" s="26">
        <v>0</v>
      </c>
      <c r="D29" s="26">
        <v>0</v>
      </c>
      <c r="E29" s="26">
        <v>2</v>
      </c>
      <c r="F29" s="26">
        <v>0</v>
      </c>
      <c r="G29" s="26">
        <v>0</v>
      </c>
      <c r="H29" s="26">
        <v>0</v>
      </c>
      <c r="I29" s="26">
        <v>0</v>
      </c>
      <c r="J29" s="26">
        <v>0</v>
      </c>
      <c r="K29" s="26">
        <v>0</v>
      </c>
      <c r="L29" s="26">
        <v>0</v>
      </c>
      <c r="M29" s="26">
        <v>0</v>
      </c>
      <c r="N29" s="26">
        <v>0</v>
      </c>
      <c r="O29" s="61">
        <f t="shared" si="1"/>
        <v>0</v>
      </c>
      <c r="P29" s="62">
        <v>58277.67</v>
      </c>
      <c r="Q29" s="62">
        <v>58277.67</v>
      </c>
      <c r="R29" s="1"/>
    </row>
    <row r="30" spans="1:18" x14ac:dyDescent="0.25">
      <c r="A30" s="26" t="s">
        <v>137</v>
      </c>
      <c r="B30" s="26" t="s">
        <v>26</v>
      </c>
      <c r="C30" s="26">
        <v>12367.58</v>
      </c>
      <c r="D30" s="26">
        <v>9</v>
      </c>
      <c r="E30" s="26">
        <v>3</v>
      </c>
      <c r="F30" s="26">
        <v>3</v>
      </c>
      <c r="G30" s="26">
        <v>7793.65</v>
      </c>
      <c r="H30" s="26">
        <v>3</v>
      </c>
      <c r="I30" s="26">
        <v>0</v>
      </c>
      <c r="J30" s="26">
        <v>0</v>
      </c>
      <c r="K30" s="26">
        <v>0</v>
      </c>
      <c r="L30" s="26">
        <v>0</v>
      </c>
      <c r="M30" s="26">
        <v>0</v>
      </c>
      <c r="N30" s="26">
        <v>0</v>
      </c>
      <c r="O30" s="61">
        <f t="shared" si="1"/>
        <v>20161.23</v>
      </c>
      <c r="P30" s="62"/>
      <c r="Q30" s="62">
        <v>20161.23</v>
      </c>
      <c r="R30" s="11"/>
    </row>
    <row r="31" spans="1:18" x14ac:dyDescent="0.25">
      <c r="A31" s="26" t="s">
        <v>137</v>
      </c>
      <c r="B31" s="26" t="s">
        <v>28</v>
      </c>
      <c r="C31" s="26">
        <v>5296.72</v>
      </c>
      <c r="D31" s="26">
        <v>2</v>
      </c>
      <c r="E31" s="26">
        <v>0</v>
      </c>
      <c r="F31" s="26">
        <v>0</v>
      </c>
      <c r="G31" s="26">
        <v>0</v>
      </c>
      <c r="H31" s="26">
        <v>0</v>
      </c>
      <c r="I31" s="26">
        <v>0</v>
      </c>
      <c r="J31" s="26">
        <v>0</v>
      </c>
      <c r="K31" s="26">
        <v>0</v>
      </c>
      <c r="L31" s="26">
        <v>0</v>
      </c>
      <c r="M31" s="26">
        <v>0</v>
      </c>
      <c r="N31" s="26">
        <v>0</v>
      </c>
      <c r="O31" s="61">
        <f t="shared" si="1"/>
        <v>5296.72</v>
      </c>
      <c r="P31" s="62"/>
      <c r="Q31" s="62">
        <v>5296.72</v>
      </c>
      <c r="R31" s="11"/>
    </row>
    <row r="32" spans="1:18" x14ac:dyDescent="0.25">
      <c r="A32" s="26" t="s">
        <v>137</v>
      </c>
      <c r="B32" s="26" t="s">
        <v>29</v>
      </c>
      <c r="C32" s="26">
        <v>0</v>
      </c>
      <c r="D32" s="26">
        <v>0</v>
      </c>
      <c r="E32" s="26">
        <v>0</v>
      </c>
      <c r="F32" s="26">
        <v>0</v>
      </c>
      <c r="G32" s="26">
        <v>0</v>
      </c>
      <c r="H32" s="26">
        <v>0</v>
      </c>
      <c r="I32" s="26">
        <v>1</v>
      </c>
      <c r="J32" s="26">
        <v>1</v>
      </c>
      <c r="K32" s="26">
        <v>195</v>
      </c>
      <c r="L32" s="26">
        <v>0</v>
      </c>
      <c r="M32" s="26">
        <v>0</v>
      </c>
      <c r="N32" s="26">
        <v>0</v>
      </c>
      <c r="O32" s="61">
        <f t="shared" si="1"/>
        <v>195</v>
      </c>
      <c r="P32" s="62"/>
      <c r="Q32" s="62">
        <v>195</v>
      </c>
    </row>
    <row r="33" spans="1:18" x14ac:dyDescent="0.25">
      <c r="A33" s="26" t="s">
        <v>137</v>
      </c>
      <c r="B33" s="26" t="s">
        <v>39</v>
      </c>
      <c r="C33" s="26">
        <v>0</v>
      </c>
      <c r="D33" s="26">
        <v>0</v>
      </c>
      <c r="E33" s="26">
        <v>0</v>
      </c>
      <c r="F33" s="26">
        <v>0</v>
      </c>
      <c r="G33" s="26">
        <v>0</v>
      </c>
      <c r="H33" s="26">
        <v>0</v>
      </c>
      <c r="I33" s="26">
        <v>0</v>
      </c>
      <c r="J33" s="26">
        <v>0</v>
      </c>
      <c r="K33" s="26">
        <v>0</v>
      </c>
      <c r="L33" s="26">
        <v>7709.18</v>
      </c>
      <c r="M33" s="26">
        <v>1200</v>
      </c>
      <c r="N33" s="26">
        <v>0</v>
      </c>
      <c r="O33" s="61">
        <f t="shared" si="1"/>
        <v>8909.18</v>
      </c>
      <c r="P33" s="62"/>
      <c r="Q33" s="62">
        <v>8909.18</v>
      </c>
      <c r="R33" s="11"/>
    </row>
    <row r="34" spans="1:18" x14ac:dyDescent="0.25">
      <c r="A34" s="26" t="s">
        <v>137</v>
      </c>
      <c r="B34" s="26" t="s">
        <v>48</v>
      </c>
      <c r="C34" s="26">
        <v>0</v>
      </c>
      <c r="D34" s="26">
        <v>0</v>
      </c>
      <c r="E34" s="26">
        <v>1</v>
      </c>
      <c r="F34" s="26">
        <v>0</v>
      </c>
      <c r="G34" s="26">
        <v>0</v>
      </c>
      <c r="H34" s="26">
        <v>0</v>
      </c>
      <c r="I34" s="26">
        <v>0</v>
      </c>
      <c r="J34" s="26">
        <v>0</v>
      </c>
      <c r="K34" s="26">
        <v>0</v>
      </c>
      <c r="L34" s="26">
        <v>0</v>
      </c>
      <c r="M34" s="26">
        <v>933</v>
      </c>
      <c r="N34" s="26">
        <v>0</v>
      </c>
      <c r="O34" s="61">
        <f t="shared" si="1"/>
        <v>933</v>
      </c>
      <c r="P34" s="62"/>
      <c r="Q34" s="62">
        <v>933</v>
      </c>
    </row>
    <row r="35" spans="1:18" x14ac:dyDescent="0.25">
      <c r="A35" s="26" t="s">
        <v>137</v>
      </c>
      <c r="B35" s="26" t="s">
        <v>51</v>
      </c>
      <c r="C35" s="26">
        <v>0</v>
      </c>
      <c r="D35" s="26">
        <v>0</v>
      </c>
      <c r="E35" s="26">
        <v>11</v>
      </c>
      <c r="F35" s="26">
        <v>11</v>
      </c>
      <c r="G35" s="26">
        <v>195472.75</v>
      </c>
      <c r="H35" s="26">
        <v>11</v>
      </c>
      <c r="I35" s="26">
        <v>6</v>
      </c>
      <c r="J35" s="26">
        <v>6</v>
      </c>
      <c r="K35" s="26">
        <v>335.37</v>
      </c>
      <c r="L35" s="26">
        <v>0</v>
      </c>
      <c r="M35" s="26">
        <v>0</v>
      </c>
      <c r="N35" s="26">
        <v>0</v>
      </c>
      <c r="O35" s="61">
        <f t="shared" si="1"/>
        <v>195808.12</v>
      </c>
      <c r="P35" s="62">
        <v>-177050</v>
      </c>
      <c r="Q35" s="62">
        <f>O35+P35</f>
        <v>18758.119999999995</v>
      </c>
    </row>
    <row r="36" spans="1:18" x14ac:dyDescent="0.25">
      <c r="A36" s="26" t="s">
        <v>137</v>
      </c>
      <c r="B36" s="26" t="s">
        <v>54</v>
      </c>
      <c r="C36" s="26">
        <v>0</v>
      </c>
      <c r="D36" s="26">
        <v>0</v>
      </c>
      <c r="E36" s="26">
        <v>0</v>
      </c>
      <c r="F36" s="26">
        <v>0</v>
      </c>
      <c r="G36" s="26">
        <v>0</v>
      </c>
      <c r="H36" s="26">
        <v>0</v>
      </c>
      <c r="I36" s="26">
        <v>1</v>
      </c>
      <c r="J36" s="26">
        <v>1</v>
      </c>
      <c r="K36" s="26">
        <v>42</v>
      </c>
      <c r="L36" s="26">
        <v>0</v>
      </c>
      <c r="M36" s="26">
        <v>0</v>
      </c>
      <c r="N36" s="26">
        <v>0</v>
      </c>
      <c r="O36" s="61">
        <f t="shared" si="1"/>
        <v>42</v>
      </c>
      <c r="P36" s="62"/>
      <c r="Q36" s="62">
        <v>42</v>
      </c>
      <c r="R36" s="11"/>
    </row>
    <row r="37" spans="1:18" x14ac:dyDescent="0.25">
      <c r="A37" s="26" t="s">
        <v>137</v>
      </c>
      <c r="B37" s="26" t="s">
        <v>58</v>
      </c>
      <c r="C37" s="26">
        <v>0</v>
      </c>
      <c r="D37" s="26">
        <v>0</v>
      </c>
      <c r="E37" s="26">
        <v>0</v>
      </c>
      <c r="F37" s="26">
        <v>0</v>
      </c>
      <c r="G37" s="26">
        <v>0</v>
      </c>
      <c r="H37" s="26">
        <v>0</v>
      </c>
      <c r="I37" s="26">
        <v>1</v>
      </c>
      <c r="J37" s="26">
        <v>1</v>
      </c>
      <c r="K37" s="26">
        <v>596.74</v>
      </c>
      <c r="L37" s="26">
        <v>0</v>
      </c>
      <c r="M37" s="26">
        <v>0</v>
      </c>
      <c r="N37" s="26">
        <v>0</v>
      </c>
      <c r="O37" s="61">
        <f t="shared" si="1"/>
        <v>596.74</v>
      </c>
      <c r="P37" s="62"/>
      <c r="Q37" s="62">
        <v>596.74</v>
      </c>
    </row>
    <row r="38" spans="1:18" x14ac:dyDescent="0.25">
      <c r="A38" s="26" t="s">
        <v>138</v>
      </c>
      <c r="B38" s="26" t="s">
        <v>33</v>
      </c>
      <c r="C38" s="26">
        <v>0</v>
      </c>
      <c r="D38" s="26">
        <v>0</v>
      </c>
      <c r="E38" s="26">
        <v>7</v>
      </c>
      <c r="F38" s="26">
        <v>0</v>
      </c>
      <c r="G38" s="26">
        <v>0</v>
      </c>
      <c r="H38" s="26">
        <v>0</v>
      </c>
      <c r="I38" s="26">
        <v>0</v>
      </c>
      <c r="J38" s="26">
        <v>0</v>
      </c>
      <c r="K38" s="26">
        <v>0</v>
      </c>
      <c r="L38" s="26">
        <v>0</v>
      </c>
      <c r="M38" s="26">
        <v>0</v>
      </c>
      <c r="N38" s="26">
        <v>0</v>
      </c>
      <c r="O38" s="61">
        <f t="shared" si="1"/>
        <v>0</v>
      </c>
      <c r="P38" s="62">
        <v>31581.599999999999</v>
      </c>
      <c r="Q38" s="62">
        <v>31581.599999999999</v>
      </c>
      <c r="R38" s="11"/>
    </row>
    <row r="39" spans="1:18" x14ac:dyDescent="0.25">
      <c r="A39" s="26" t="s">
        <v>138</v>
      </c>
      <c r="B39" s="26" t="s">
        <v>32</v>
      </c>
      <c r="C39" s="26">
        <v>0</v>
      </c>
      <c r="D39" s="26">
        <v>0</v>
      </c>
      <c r="E39" s="26">
        <v>16</v>
      </c>
      <c r="F39" s="26">
        <v>16</v>
      </c>
      <c r="G39" s="26">
        <v>79960.41</v>
      </c>
      <c r="H39" s="26">
        <v>15</v>
      </c>
      <c r="I39" s="26">
        <v>0</v>
      </c>
      <c r="J39" s="26">
        <v>0</v>
      </c>
      <c r="K39" s="26">
        <v>0</v>
      </c>
      <c r="L39" s="26">
        <v>16881.36</v>
      </c>
      <c r="M39" s="26">
        <v>0</v>
      </c>
      <c r="N39" s="26">
        <v>0</v>
      </c>
      <c r="O39" s="61">
        <f t="shared" si="1"/>
        <v>96841.77</v>
      </c>
      <c r="P39" s="62"/>
      <c r="Q39" s="62">
        <v>96841.77</v>
      </c>
      <c r="R39" s="11"/>
    </row>
    <row r="40" spans="1:18" x14ac:dyDescent="0.25">
      <c r="A40" s="26" t="s">
        <v>138</v>
      </c>
      <c r="B40" s="26" t="s">
        <v>31</v>
      </c>
      <c r="C40" s="26">
        <v>0</v>
      </c>
      <c r="D40" s="26">
        <v>0</v>
      </c>
      <c r="E40" s="26">
        <v>2</v>
      </c>
      <c r="F40" s="26">
        <v>1</v>
      </c>
      <c r="G40" s="26">
        <v>3426.6</v>
      </c>
      <c r="H40" s="26">
        <v>1</v>
      </c>
      <c r="I40" s="26">
        <v>0</v>
      </c>
      <c r="J40" s="26">
        <v>0</v>
      </c>
      <c r="K40" s="26">
        <v>0</v>
      </c>
      <c r="L40" s="26">
        <v>0</v>
      </c>
      <c r="M40" s="26">
        <v>0</v>
      </c>
      <c r="N40" s="26">
        <v>0</v>
      </c>
      <c r="O40" s="61">
        <f t="shared" si="1"/>
        <v>3426.6</v>
      </c>
      <c r="P40" s="62"/>
      <c r="Q40" s="62">
        <v>3426.6</v>
      </c>
      <c r="R40" s="11"/>
    </row>
    <row r="41" spans="1:18" x14ac:dyDescent="0.25">
      <c r="A41" s="26" t="s">
        <v>138</v>
      </c>
      <c r="B41" s="26" t="s">
        <v>34</v>
      </c>
      <c r="C41" s="26">
        <v>0</v>
      </c>
      <c r="D41" s="26">
        <v>0</v>
      </c>
      <c r="E41" s="26">
        <v>0</v>
      </c>
      <c r="F41" s="26">
        <v>0</v>
      </c>
      <c r="G41" s="26">
        <v>0</v>
      </c>
      <c r="H41" s="26">
        <v>0</v>
      </c>
      <c r="I41" s="26">
        <v>0</v>
      </c>
      <c r="J41" s="26">
        <v>0</v>
      </c>
      <c r="K41" s="26">
        <v>0</v>
      </c>
      <c r="L41" s="26">
        <v>0</v>
      </c>
      <c r="M41" s="26">
        <v>8146.24</v>
      </c>
      <c r="N41" s="26">
        <v>0</v>
      </c>
      <c r="O41" s="61">
        <f t="shared" si="1"/>
        <v>8146.24</v>
      </c>
      <c r="P41" s="62"/>
      <c r="Q41" s="62">
        <v>8146.24</v>
      </c>
      <c r="R41" s="11"/>
    </row>
    <row r="42" spans="1:18" x14ac:dyDescent="0.25">
      <c r="A42" s="26" t="s">
        <v>138</v>
      </c>
      <c r="B42" s="26" t="s">
        <v>35</v>
      </c>
      <c r="C42" s="26">
        <v>0</v>
      </c>
      <c r="D42" s="26">
        <v>0</v>
      </c>
      <c r="E42" s="26">
        <v>20</v>
      </c>
      <c r="F42" s="26">
        <v>0</v>
      </c>
      <c r="G42" s="26">
        <v>0</v>
      </c>
      <c r="H42" s="26">
        <v>0</v>
      </c>
      <c r="I42" s="26">
        <v>0</v>
      </c>
      <c r="J42" s="26">
        <v>0</v>
      </c>
      <c r="K42" s="26">
        <v>0</v>
      </c>
      <c r="L42" s="26">
        <v>28030.47</v>
      </c>
      <c r="M42" s="26">
        <v>0</v>
      </c>
      <c r="N42" s="26">
        <v>0</v>
      </c>
      <c r="O42" s="61">
        <f t="shared" si="1"/>
        <v>28030.47</v>
      </c>
      <c r="P42" s="62"/>
      <c r="Q42" s="62">
        <v>28030.47</v>
      </c>
      <c r="R42" s="2"/>
    </row>
    <row r="43" spans="1:18" x14ac:dyDescent="0.25">
      <c r="A43" s="26" t="s">
        <v>138</v>
      </c>
      <c r="B43" s="26" t="s">
        <v>49</v>
      </c>
      <c r="C43" s="26">
        <v>0</v>
      </c>
      <c r="D43" s="26">
        <v>0</v>
      </c>
      <c r="E43" s="26">
        <v>1</v>
      </c>
      <c r="F43" s="26">
        <v>1</v>
      </c>
      <c r="G43" s="26">
        <v>3017.89</v>
      </c>
      <c r="H43" s="26">
        <v>1</v>
      </c>
      <c r="I43" s="26">
        <v>0</v>
      </c>
      <c r="J43" s="26">
        <v>0</v>
      </c>
      <c r="K43" s="26">
        <v>0</v>
      </c>
      <c r="L43" s="26">
        <v>0</v>
      </c>
      <c r="M43" s="26">
        <v>0</v>
      </c>
      <c r="N43" s="26">
        <v>0</v>
      </c>
      <c r="O43" s="61">
        <f t="shared" si="1"/>
        <v>3017.89</v>
      </c>
      <c r="P43" s="62"/>
      <c r="Q43" s="62">
        <v>3017.89</v>
      </c>
      <c r="R43" s="2"/>
    </row>
    <row r="44" spans="1:18" x14ac:dyDescent="0.25">
      <c r="A44" s="26" t="s">
        <v>138</v>
      </c>
      <c r="B44" s="26" t="s">
        <v>56</v>
      </c>
      <c r="C44" s="26">
        <v>760.9</v>
      </c>
      <c r="D44" s="26">
        <v>1</v>
      </c>
      <c r="E44" s="26">
        <v>1</v>
      </c>
      <c r="F44" s="26">
        <v>1</v>
      </c>
      <c r="G44" s="26">
        <v>1361.36</v>
      </c>
      <c r="H44" s="26">
        <v>1</v>
      </c>
      <c r="I44" s="26">
        <v>0</v>
      </c>
      <c r="J44" s="26">
        <v>0</v>
      </c>
      <c r="K44" s="26">
        <v>0</v>
      </c>
      <c r="L44" s="26">
        <v>0</v>
      </c>
      <c r="M44" s="26">
        <v>0</v>
      </c>
      <c r="N44" s="26">
        <v>0</v>
      </c>
      <c r="O44" s="61">
        <f t="shared" si="1"/>
        <v>2122.2599999999998</v>
      </c>
      <c r="P44" s="62"/>
      <c r="Q44" s="62">
        <v>2122.2599999999998</v>
      </c>
      <c r="R44" s="11"/>
    </row>
    <row r="45" spans="1:18" x14ac:dyDescent="0.25">
      <c r="A45" s="26"/>
      <c r="B45" s="2"/>
      <c r="C45" s="3">
        <v>61869.340000000004</v>
      </c>
      <c r="D45" s="2">
        <v>25</v>
      </c>
      <c r="E45" s="2">
        <v>167</v>
      </c>
      <c r="F45" s="2">
        <v>76</v>
      </c>
      <c r="G45" s="3">
        <v>739378.72</v>
      </c>
      <c r="H45" s="2">
        <v>72</v>
      </c>
      <c r="I45" s="2">
        <v>15</v>
      </c>
      <c r="J45" s="2">
        <v>13</v>
      </c>
      <c r="K45" s="3">
        <v>1932.8999999999999</v>
      </c>
      <c r="L45" s="3">
        <v>67118.55</v>
      </c>
      <c r="M45" s="3">
        <v>150269.64000000001</v>
      </c>
      <c r="N45" s="3">
        <v>2842.76</v>
      </c>
      <c r="O45" s="63">
        <f>SUM(O6:O44)</f>
        <v>1033166.7899999999</v>
      </c>
      <c r="P45" s="64">
        <f>SUM(P9:P43)</f>
        <v>-96945.609999999986</v>
      </c>
      <c r="Q45" s="64">
        <f>O45+P45</f>
        <v>936221.17999999993</v>
      </c>
      <c r="R45" s="4"/>
    </row>
    <row r="46" spans="1:18" x14ac:dyDescent="0.25">
      <c r="A46" s="26"/>
      <c r="B46" s="26" t="s">
        <v>144</v>
      </c>
      <c r="C46" s="2"/>
      <c r="D46" s="2"/>
      <c r="E46" s="2"/>
      <c r="F46" s="2"/>
      <c r="G46" s="2"/>
      <c r="H46" s="2"/>
      <c r="I46" s="2"/>
      <c r="J46" s="2"/>
      <c r="K46" s="2"/>
      <c r="L46" s="2"/>
      <c r="M46" s="2"/>
      <c r="N46" s="2"/>
      <c r="O46" s="61">
        <v>14026</v>
      </c>
      <c r="P46" s="62"/>
      <c r="Q46" s="65">
        <v>14026</v>
      </c>
      <c r="R46" s="4">
        <v>1</v>
      </c>
    </row>
    <row r="47" spans="1:18" x14ac:dyDescent="0.25">
      <c r="B47" s="27" t="s">
        <v>124</v>
      </c>
      <c r="C47" s="27"/>
      <c r="D47" s="27"/>
      <c r="E47" s="27"/>
      <c r="F47" s="27"/>
      <c r="G47" s="27"/>
      <c r="H47" s="27"/>
      <c r="I47" s="27"/>
      <c r="J47" s="27"/>
      <c r="K47" s="27"/>
      <c r="L47" s="27"/>
      <c r="M47" s="27"/>
      <c r="N47" s="27"/>
      <c r="O47" s="37">
        <f>O45+O46</f>
        <v>1047192.7899999999</v>
      </c>
      <c r="P47" s="66">
        <f>P45</f>
        <v>-96945.609999999986</v>
      </c>
      <c r="Q47" s="60">
        <f>Q45+Q46</f>
        <v>950247.17999999993</v>
      </c>
      <c r="R47" s="4"/>
    </row>
    <row r="48" spans="1:18" x14ac:dyDescent="0.25">
      <c r="B48" s="13"/>
      <c r="C48" s="13"/>
      <c r="D48" s="13"/>
      <c r="E48" s="13"/>
      <c r="F48" s="13"/>
      <c r="G48" s="13"/>
      <c r="H48" s="13"/>
      <c r="I48" s="13"/>
      <c r="J48" s="13"/>
      <c r="K48" s="13"/>
      <c r="L48" s="13"/>
      <c r="M48" s="13"/>
      <c r="N48" s="13"/>
      <c r="O48" s="13"/>
      <c r="P48" s="13"/>
      <c r="Q48" s="35"/>
      <c r="R48" s="4"/>
    </row>
    <row r="49" spans="1:17" x14ac:dyDescent="0.25">
      <c r="B49" s="13"/>
      <c r="C49" s="13"/>
      <c r="D49" s="13"/>
      <c r="E49" s="13"/>
      <c r="F49" s="13"/>
      <c r="G49" s="13"/>
      <c r="H49" s="13"/>
      <c r="I49" s="13"/>
      <c r="J49" s="13"/>
      <c r="K49" s="13"/>
      <c r="L49" s="13"/>
      <c r="M49" s="13"/>
      <c r="N49" s="13"/>
      <c r="O49" s="13"/>
      <c r="P49" s="13"/>
      <c r="Q49" s="13"/>
    </row>
    <row r="50" spans="1:17" x14ac:dyDescent="0.25">
      <c r="A50" s="99" t="s">
        <v>168</v>
      </c>
      <c r="B50" s="99"/>
      <c r="C50" s="13"/>
      <c r="D50" s="13"/>
      <c r="E50" s="13"/>
      <c r="F50" s="13"/>
      <c r="G50" s="13"/>
      <c r="H50" s="13"/>
      <c r="I50" s="13"/>
      <c r="J50" s="13"/>
      <c r="K50" s="13"/>
      <c r="L50" s="13"/>
      <c r="M50" s="13"/>
      <c r="N50" s="13"/>
      <c r="O50" s="13"/>
      <c r="P50" s="13"/>
      <c r="Q50" s="13"/>
    </row>
    <row r="51" spans="1:17" ht="62.45" customHeight="1" x14ac:dyDescent="0.25">
      <c r="A51" s="98" t="s">
        <v>217</v>
      </c>
      <c r="B51" s="98"/>
      <c r="C51" s="98"/>
      <c r="D51" s="98"/>
      <c r="E51" s="98"/>
      <c r="F51" s="98"/>
      <c r="G51" s="98"/>
      <c r="H51" s="98"/>
      <c r="I51" s="98"/>
      <c r="J51" s="98"/>
      <c r="K51" s="98"/>
      <c r="L51" s="98"/>
      <c r="M51" s="98"/>
      <c r="N51" s="98"/>
      <c r="O51" s="98"/>
      <c r="P51" s="98"/>
      <c r="Q51" s="98"/>
    </row>
  </sheetData>
  <sheetProtection algorithmName="SHA-512" hashValue="lGIpbIEUP3nA5XpVzU/ACqiATsVRCyuAmCDQe0xRiiNqWW9YUjIsOCj+zOIPegp5+y9rQarNYBGeOBTEtmLXiQ==" saltValue="CJ4T8fFDBRVfmq+lHo4caw==" spinCount="100000" sheet="1" objects="1" scenarios="1" selectLockedCells="1" autoFilter="0" selectUnlockedCells="1"/>
  <sortState ref="A6:R44">
    <sortCondition ref="A6:A44"/>
  </sortState>
  <mergeCells count="4">
    <mergeCell ref="A1:Q1"/>
    <mergeCell ref="A3:Q3"/>
    <mergeCell ref="A51:Q51"/>
    <mergeCell ref="A50:B5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5989A-5DD8-4B67-864F-C59F775E1616}">
  <sheetPr>
    <tabColor rgb="FF006B8D"/>
  </sheetPr>
  <dimension ref="A1:O12"/>
  <sheetViews>
    <sheetView workbookViewId="0">
      <selection activeCell="A8" sqref="A8"/>
    </sheetView>
  </sheetViews>
  <sheetFormatPr defaultRowHeight="15" x14ac:dyDescent="0.25"/>
  <cols>
    <col min="1" max="1" width="73.5703125" bestFit="1" customWidth="1"/>
    <col min="3" max="3" width="10.7109375" customWidth="1"/>
  </cols>
  <sheetData>
    <row r="1" spans="1:15" ht="50.1" customHeight="1" x14ac:dyDescent="0.25">
      <c r="A1" s="100" t="s">
        <v>223</v>
      </c>
      <c r="B1" s="100"/>
      <c r="C1" s="100"/>
    </row>
    <row r="3" spans="1:15" s="23" customFormat="1" ht="28.5" customHeight="1" x14ac:dyDescent="0.25">
      <c r="A3" s="93" t="s">
        <v>194</v>
      </c>
      <c r="B3" s="93"/>
      <c r="C3" s="93"/>
    </row>
    <row r="4" spans="1:15" ht="18" x14ac:dyDescent="0.25">
      <c r="C4" s="55"/>
    </row>
    <row r="5" spans="1:15" x14ac:dyDescent="0.25">
      <c r="A5" s="58" t="s">
        <v>125</v>
      </c>
      <c r="B5" s="30" t="s">
        <v>203</v>
      </c>
      <c r="C5" s="30" t="s">
        <v>195</v>
      </c>
      <c r="D5" s="23"/>
      <c r="E5" s="23"/>
      <c r="F5" s="23"/>
      <c r="G5" s="23"/>
      <c r="H5" s="23"/>
      <c r="I5" s="23"/>
      <c r="J5" s="23"/>
      <c r="K5" s="23"/>
      <c r="L5" s="23"/>
      <c r="M5" s="23"/>
      <c r="N5" s="23"/>
      <c r="O5" s="23"/>
    </row>
    <row r="6" spans="1:15" x14ac:dyDescent="0.25">
      <c r="A6" s="59" t="s">
        <v>202</v>
      </c>
      <c r="B6" s="67">
        <v>5</v>
      </c>
      <c r="C6" s="68">
        <v>107598</v>
      </c>
      <c r="D6" s="23"/>
      <c r="E6" s="23"/>
      <c r="F6" s="23"/>
      <c r="G6" s="23"/>
      <c r="H6" s="23"/>
      <c r="I6" s="23"/>
      <c r="J6" s="23"/>
      <c r="K6" s="23"/>
      <c r="L6" s="23"/>
      <c r="M6" s="23"/>
      <c r="N6" s="23"/>
      <c r="O6" s="23"/>
    </row>
    <row r="7" spans="1:15" x14ac:dyDescent="0.25">
      <c r="A7" s="69"/>
      <c r="B7" s="59"/>
      <c r="C7" s="59"/>
      <c r="D7" s="23"/>
      <c r="E7" s="23"/>
      <c r="F7" s="23"/>
      <c r="G7" s="23"/>
      <c r="H7" s="23"/>
      <c r="I7" s="23"/>
      <c r="J7" s="23"/>
      <c r="K7" s="23"/>
      <c r="L7" s="23"/>
      <c r="M7" s="23"/>
      <c r="N7" s="23"/>
      <c r="O7" s="23"/>
    </row>
    <row r="8" spans="1:15" x14ac:dyDescent="0.25">
      <c r="A8" s="70" t="s">
        <v>124</v>
      </c>
      <c r="B8" s="70">
        <v>5</v>
      </c>
      <c r="C8" s="71">
        <v>107598</v>
      </c>
      <c r="D8" s="23"/>
      <c r="E8" s="23"/>
      <c r="F8" s="23"/>
      <c r="G8" s="23"/>
      <c r="H8" s="23"/>
      <c r="I8" s="23"/>
      <c r="J8" s="23"/>
      <c r="K8" s="23"/>
      <c r="L8" s="23"/>
      <c r="M8" s="23"/>
      <c r="N8" s="23"/>
      <c r="O8" s="23"/>
    </row>
    <row r="9" spans="1:15" x14ac:dyDescent="0.25">
      <c r="A9" s="13"/>
      <c r="B9" s="13"/>
      <c r="C9" s="13"/>
      <c r="D9" s="23"/>
      <c r="E9" s="23"/>
      <c r="F9" s="23"/>
      <c r="G9" s="23"/>
      <c r="H9" s="23"/>
      <c r="I9" s="23"/>
      <c r="J9" s="23"/>
      <c r="K9" s="23"/>
      <c r="L9" s="23"/>
      <c r="M9" s="23"/>
      <c r="N9" s="23"/>
      <c r="O9" s="23"/>
    </row>
    <row r="10" spans="1:15" x14ac:dyDescent="0.25">
      <c r="D10" s="23"/>
      <c r="E10" s="23"/>
      <c r="F10" s="23"/>
      <c r="G10" s="23"/>
      <c r="H10" s="23"/>
      <c r="I10" s="23"/>
      <c r="J10" s="23"/>
      <c r="K10" s="23"/>
      <c r="L10" s="23"/>
      <c r="M10" s="23"/>
      <c r="N10" s="23"/>
      <c r="O10" s="23"/>
    </row>
    <row r="11" spans="1:15" x14ac:dyDescent="0.25">
      <c r="D11" s="23"/>
      <c r="E11" s="23"/>
      <c r="F11" s="23"/>
      <c r="G11" s="23"/>
      <c r="H11" s="23"/>
      <c r="I11" s="23"/>
      <c r="J11" s="23"/>
      <c r="K11" s="23"/>
      <c r="L11" s="23"/>
      <c r="M11" s="23"/>
      <c r="N11" s="23"/>
      <c r="O11" s="23"/>
    </row>
    <row r="12" spans="1:15" x14ac:dyDescent="0.25">
      <c r="D12" s="23"/>
      <c r="E12" s="23"/>
      <c r="F12" s="23"/>
      <c r="G12" s="23"/>
      <c r="H12" s="23"/>
      <c r="I12" s="23"/>
      <c r="J12" s="23"/>
      <c r="K12" s="23"/>
      <c r="L12" s="23"/>
      <c r="M12" s="23"/>
      <c r="N12" s="23"/>
      <c r="O12" s="23"/>
    </row>
  </sheetData>
  <sheetProtection algorithmName="SHA-512" hashValue="syuhRSGDQ7iX38UG8lzGnwVmb3XHuGLtX8LxHHSnVSftQZYh7AWqrNEGdnQckpvM4v+yDOJtOmy9PFyAjoXlTg==" saltValue="BkiWY1JXBj9IXhlOSVLhDg==" spinCount="100000" sheet="1" objects="1" scenarios="1" selectLockedCells="1" autoFilter="0" selectUnlockedCells="1"/>
  <mergeCells count="2">
    <mergeCell ref="A1:C1"/>
    <mergeCell ref="A3:C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6B8D"/>
  </sheetPr>
  <dimension ref="A1:AN20"/>
  <sheetViews>
    <sheetView workbookViewId="0">
      <selection activeCell="S8" sqref="S8"/>
    </sheetView>
  </sheetViews>
  <sheetFormatPr defaultRowHeight="14.25" x14ac:dyDescent="0.2"/>
  <cols>
    <col min="1" max="1" width="25.7109375" style="59" customWidth="1"/>
    <col min="2" max="2" width="34.5703125" style="59" customWidth="1"/>
    <col min="3" max="16" width="15.7109375" style="76" hidden="1" customWidth="1"/>
    <col min="17" max="17" width="22.28515625" style="76" hidden="1" customWidth="1"/>
    <col min="18" max="18" width="7.5703125" style="76" hidden="1" customWidth="1"/>
    <col min="19" max="19" width="34.28515625" style="59" customWidth="1"/>
    <col min="20" max="21" width="9.140625" style="59"/>
    <col min="22" max="22" width="25.5703125" style="59" hidden="1" customWidth="1"/>
    <col min="23" max="23" width="0" style="59" hidden="1" customWidth="1"/>
    <col min="24" max="24" width="22.7109375" style="59" hidden="1" customWidth="1"/>
    <col min="25" max="40" width="0" style="59" hidden="1" customWidth="1"/>
    <col min="41" max="16384" width="9.140625" style="59"/>
  </cols>
  <sheetData>
    <row r="1" spans="1:40" ht="49.9" customHeight="1" x14ac:dyDescent="0.2">
      <c r="A1" s="103" t="s">
        <v>193</v>
      </c>
      <c r="B1" s="103"/>
      <c r="C1" s="103"/>
      <c r="D1" s="103"/>
      <c r="E1" s="103"/>
      <c r="F1" s="103"/>
      <c r="G1" s="103"/>
      <c r="H1" s="103"/>
      <c r="I1" s="103"/>
      <c r="J1" s="103"/>
      <c r="K1" s="103"/>
      <c r="L1" s="103"/>
      <c r="M1" s="103"/>
      <c r="N1" s="103"/>
      <c r="O1" s="103"/>
      <c r="P1" s="103"/>
      <c r="Q1" s="103"/>
      <c r="R1" s="103"/>
      <c r="S1" s="103"/>
    </row>
    <row r="3" spans="1:40" ht="54" customHeight="1" x14ac:dyDescent="0.2">
      <c r="A3" s="101" t="s">
        <v>205</v>
      </c>
      <c r="B3" s="101"/>
      <c r="C3" s="101"/>
      <c r="D3" s="101"/>
      <c r="E3" s="101"/>
      <c r="F3" s="101"/>
      <c r="G3" s="101"/>
      <c r="H3" s="101"/>
      <c r="I3" s="101"/>
      <c r="J3" s="101"/>
      <c r="K3" s="101"/>
      <c r="L3" s="101"/>
      <c r="M3" s="101"/>
      <c r="N3" s="101"/>
      <c r="O3" s="101"/>
      <c r="P3" s="101"/>
      <c r="Q3" s="101"/>
      <c r="R3" s="101"/>
      <c r="S3" s="101"/>
    </row>
    <row r="4" spans="1:40" ht="15" x14ac:dyDescent="0.25">
      <c r="X4" s="77" t="s">
        <v>154</v>
      </c>
    </row>
    <row r="5" spans="1:40" ht="40.15" customHeight="1" x14ac:dyDescent="0.2">
      <c r="A5" s="72" t="s">
        <v>135</v>
      </c>
      <c r="B5" s="72" t="s">
        <v>125</v>
      </c>
      <c r="C5" s="78" t="s">
        <v>179</v>
      </c>
      <c r="D5" s="78" t="s">
        <v>176</v>
      </c>
      <c r="E5" s="78" t="s">
        <v>177</v>
      </c>
      <c r="F5" s="78" t="s">
        <v>178</v>
      </c>
      <c r="G5" s="78" t="s">
        <v>180</v>
      </c>
      <c r="H5" s="78" t="s">
        <v>181</v>
      </c>
      <c r="I5" s="78" t="s">
        <v>182</v>
      </c>
      <c r="J5" s="78" t="s">
        <v>183</v>
      </c>
      <c r="K5" s="78" t="s">
        <v>184</v>
      </c>
      <c r="L5" s="78" t="s">
        <v>185</v>
      </c>
      <c r="M5" s="78" t="s">
        <v>186</v>
      </c>
      <c r="N5" s="78" t="s">
        <v>187</v>
      </c>
      <c r="O5" s="78" t="s">
        <v>188</v>
      </c>
      <c r="P5" s="78" t="s">
        <v>189</v>
      </c>
      <c r="Q5" s="78" t="s">
        <v>142</v>
      </c>
      <c r="R5" s="78" t="s">
        <v>190</v>
      </c>
      <c r="S5" s="79" t="s">
        <v>201</v>
      </c>
      <c r="V5" s="80" t="s">
        <v>145</v>
      </c>
      <c r="X5" s="59" t="s">
        <v>146</v>
      </c>
      <c r="Y5" s="59" t="s">
        <v>147</v>
      </c>
      <c r="Z5" s="59" t="s">
        <v>0</v>
      </c>
      <c r="AA5" s="59" t="s">
        <v>67</v>
      </c>
      <c r="AB5" s="59" t="s">
        <v>139</v>
      </c>
      <c r="AC5" s="59" t="s">
        <v>140</v>
      </c>
      <c r="AD5" s="59" t="s">
        <v>68</v>
      </c>
      <c r="AE5" s="59" t="s">
        <v>69</v>
      </c>
      <c r="AF5" s="59" t="s">
        <v>70</v>
      </c>
      <c r="AG5" s="59" t="s">
        <v>71</v>
      </c>
      <c r="AH5" s="59" t="s">
        <v>72</v>
      </c>
      <c r="AI5" s="59" t="s">
        <v>73</v>
      </c>
      <c r="AJ5" s="59" t="s">
        <v>74</v>
      </c>
      <c r="AK5" s="59" t="s">
        <v>75</v>
      </c>
      <c r="AL5" s="59" t="s">
        <v>76</v>
      </c>
      <c r="AM5" s="59" t="s">
        <v>77</v>
      </c>
      <c r="AN5" s="59" t="s">
        <v>141</v>
      </c>
    </row>
    <row r="6" spans="1:40" ht="15" customHeight="1" x14ac:dyDescent="0.2">
      <c r="A6" s="69" t="s">
        <v>133</v>
      </c>
      <c r="B6" s="69" t="s">
        <v>3</v>
      </c>
      <c r="C6" s="74">
        <v>920.04</v>
      </c>
      <c r="D6" s="74">
        <v>0</v>
      </c>
      <c r="E6" s="74">
        <v>1</v>
      </c>
      <c r="F6" s="74">
        <v>0</v>
      </c>
      <c r="G6" s="74">
        <v>0</v>
      </c>
      <c r="H6" s="74">
        <v>0</v>
      </c>
      <c r="I6" s="74">
        <v>3</v>
      </c>
      <c r="J6" s="74">
        <v>0</v>
      </c>
      <c r="K6" s="74">
        <v>0</v>
      </c>
      <c r="L6" s="74">
        <v>0</v>
      </c>
      <c r="M6" s="74">
        <v>0</v>
      </c>
      <c r="N6" s="74">
        <v>1641.04</v>
      </c>
      <c r="O6" s="74">
        <v>0</v>
      </c>
      <c r="P6" s="74">
        <v>1641.04</v>
      </c>
      <c r="Q6" s="74">
        <v>2561.08</v>
      </c>
      <c r="R6" s="74">
        <v>0</v>
      </c>
      <c r="S6" s="52">
        <v>2561.08</v>
      </c>
      <c r="V6" s="59" t="s">
        <v>156</v>
      </c>
      <c r="X6" s="59" t="s">
        <v>3</v>
      </c>
      <c r="Y6" s="59" t="s">
        <v>148</v>
      </c>
      <c r="Z6" s="59" t="s">
        <v>2</v>
      </c>
      <c r="AA6" s="59">
        <v>920.04</v>
      </c>
      <c r="AB6" s="59">
        <v>0</v>
      </c>
      <c r="AC6" s="59">
        <v>1</v>
      </c>
      <c r="AD6" s="59">
        <v>0</v>
      </c>
      <c r="AE6" s="59">
        <v>0</v>
      </c>
      <c r="AF6" s="59">
        <v>0</v>
      </c>
      <c r="AG6" s="59">
        <v>3</v>
      </c>
      <c r="AH6" s="59">
        <v>0</v>
      </c>
      <c r="AI6" s="59">
        <v>0</v>
      </c>
      <c r="AJ6" s="59">
        <v>0</v>
      </c>
      <c r="AK6" s="59">
        <v>0</v>
      </c>
      <c r="AL6" s="59">
        <v>1641.04</v>
      </c>
      <c r="AM6" s="59">
        <v>0</v>
      </c>
      <c r="AN6" s="59">
        <v>1641.04</v>
      </c>
    </row>
    <row r="7" spans="1:40" ht="15" customHeight="1" x14ac:dyDescent="0.2">
      <c r="A7" s="69" t="s">
        <v>133</v>
      </c>
      <c r="B7" s="69" t="s">
        <v>10</v>
      </c>
      <c r="C7" s="74">
        <v>15025.95</v>
      </c>
      <c r="D7" s="74">
        <v>0</v>
      </c>
      <c r="E7" s="74">
        <v>13</v>
      </c>
      <c r="F7" s="74">
        <v>0</v>
      </c>
      <c r="G7" s="74">
        <v>0</v>
      </c>
      <c r="H7" s="74">
        <v>0</v>
      </c>
      <c r="I7" s="74">
        <v>6</v>
      </c>
      <c r="J7" s="74">
        <v>0</v>
      </c>
      <c r="K7" s="74">
        <v>0</v>
      </c>
      <c r="L7" s="74">
        <v>0</v>
      </c>
      <c r="M7" s="74">
        <v>0</v>
      </c>
      <c r="N7" s="74">
        <v>191841.97</v>
      </c>
      <c r="O7" s="74">
        <v>0</v>
      </c>
      <c r="P7" s="74">
        <v>191841.97</v>
      </c>
      <c r="Q7" s="74">
        <v>206867.92</v>
      </c>
      <c r="R7" s="74">
        <v>0</v>
      </c>
      <c r="S7" s="52">
        <v>206867.92</v>
      </c>
      <c r="V7" s="59" t="s">
        <v>156</v>
      </c>
      <c r="X7" s="59" t="s">
        <v>10</v>
      </c>
      <c r="Y7" s="59" t="s">
        <v>149</v>
      </c>
      <c r="Z7" s="59" t="s">
        <v>2</v>
      </c>
      <c r="AA7" s="59">
        <v>15025.95</v>
      </c>
      <c r="AB7" s="59">
        <v>0</v>
      </c>
      <c r="AC7" s="59">
        <v>13</v>
      </c>
      <c r="AD7" s="59">
        <v>0</v>
      </c>
      <c r="AE7" s="59">
        <v>0</v>
      </c>
      <c r="AF7" s="59">
        <v>0</v>
      </c>
      <c r="AG7" s="59">
        <v>6</v>
      </c>
      <c r="AH7" s="59">
        <v>0</v>
      </c>
      <c r="AI7" s="59">
        <v>0</v>
      </c>
      <c r="AJ7" s="59">
        <v>0</v>
      </c>
      <c r="AK7" s="59">
        <v>0</v>
      </c>
      <c r="AL7" s="59">
        <v>191841.97</v>
      </c>
      <c r="AM7" s="59">
        <v>0</v>
      </c>
      <c r="AN7" s="59">
        <v>191841.97</v>
      </c>
    </row>
    <row r="8" spans="1:40" ht="15" customHeight="1" x14ac:dyDescent="0.2">
      <c r="A8" s="69" t="s">
        <v>133</v>
      </c>
      <c r="B8" s="69" t="s">
        <v>11</v>
      </c>
      <c r="C8" s="74">
        <v>13919.37</v>
      </c>
      <c r="D8" s="74">
        <v>0</v>
      </c>
      <c r="E8" s="74">
        <v>0</v>
      </c>
      <c r="F8" s="74">
        <v>0</v>
      </c>
      <c r="G8" s="74">
        <v>0</v>
      </c>
      <c r="H8" s="74">
        <v>0</v>
      </c>
      <c r="I8" s="74">
        <v>7</v>
      </c>
      <c r="J8" s="74">
        <v>0</v>
      </c>
      <c r="K8" s="74">
        <v>0</v>
      </c>
      <c r="L8" s="74">
        <v>0</v>
      </c>
      <c r="M8" s="74">
        <v>0</v>
      </c>
      <c r="N8" s="74">
        <v>164694.03</v>
      </c>
      <c r="O8" s="74">
        <v>0</v>
      </c>
      <c r="P8" s="74">
        <v>164694.03</v>
      </c>
      <c r="Q8" s="74">
        <v>178613.4</v>
      </c>
      <c r="R8" s="74">
        <v>0</v>
      </c>
      <c r="S8" s="52">
        <v>178613.4</v>
      </c>
      <c r="V8" s="59" t="s">
        <v>156</v>
      </c>
      <c r="X8" s="59" t="s">
        <v>11</v>
      </c>
      <c r="Y8" s="59" t="s">
        <v>150</v>
      </c>
      <c r="Z8" s="59" t="s">
        <v>2</v>
      </c>
      <c r="AA8" s="59">
        <v>13919.37</v>
      </c>
      <c r="AB8" s="59">
        <v>0</v>
      </c>
      <c r="AC8" s="59">
        <v>0</v>
      </c>
      <c r="AD8" s="59">
        <v>0</v>
      </c>
      <c r="AE8" s="59">
        <v>0</v>
      </c>
      <c r="AF8" s="59">
        <v>0</v>
      </c>
      <c r="AG8" s="59">
        <v>7</v>
      </c>
      <c r="AH8" s="59">
        <v>0</v>
      </c>
      <c r="AI8" s="59">
        <v>0</v>
      </c>
      <c r="AJ8" s="59">
        <v>0</v>
      </c>
      <c r="AK8" s="59">
        <v>0</v>
      </c>
      <c r="AL8" s="59">
        <v>164694.03</v>
      </c>
      <c r="AM8" s="59">
        <v>0</v>
      </c>
      <c r="AN8" s="59">
        <v>164694.03</v>
      </c>
    </row>
    <row r="9" spans="1:40" ht="15" customHeight="1" x14ac:dyDescent="0.2">
      <c r="A9" s="69" t="s">
        <v>133</v>
      </c>
      <c r="B9" s="69" t="s">
        <v>13</v>
      </c>
      <c r="C9" s="74">
        <v>44499.199999999997</v>
      </c>
      <c r="D9" s="74">
        <v>0</v>
      </c>
      <c r="E9" s="74">
        <v>34</v>
      </c>
      <c r="F9" s="74">
        <v>3130.5</v>
      </c>
      <c r="G9" s="74">
        <v>0</v>
      </c>
      <c r="H9" s="74">
        <v>644.6</v>
      </c>
      <c r="I9" s="74">
        <v>21</v>
      </c>
      <c r="J9" s="74">
        <v>1</v>
      </c>
      <c r="K9" s="74">
        <v>0</v>
      </c>
      <c r="L9" s="74">
        <v>0</v>
      </c>
      <c r="M9" s="74">
        <v>0</v>
      </c>
      <c r="N9" s="74">
        <v>798849.97</v>
      </c>
      <c r="O9" s="74">
        <v>0</v>
      </c>
      <c r="P9" s="74">
        <v>799494.57</v>
      </c>
      <c r="Q9" s="74">
        <v>843349.16999999993</v>
      </c>
      <c r="R9" s="74">
        <v>3775.1</v>
      </c>
      <c r="S9" s="52">
        <v>847124.2699999999</v>
      </c>
      <c r="V9" s="59" t="s">
        <v>155</v>
      </c>
      <c r="X9" s="59" t="s">
        <v>13</v>
      </c>
      <c r="Y9" s="59" t="s">
        <v>151</v>
      </c>
      <c r="Z9" s="59" t="s">
        <v>2</v>
      </c>
      <c r="AA9" s="59">
        <v>44499.199999999997</v>
      </c>
      <c r="AB9" s="59">
        <v>0</v>
      </c>
      <c r="AC9" s="59">
        <v>34</v>
      </c>
      <c r="AD9" s="59">
        <v>3475.97</v>
      </c>
      <c r="AE9" s="59">
        <v>0</v>
      </c>
      <c r="AF9" s="59">
        <v>741.77</v>
      </c>
      <c r="AG9" s="59">
        <v>21</v>
      </c>
      <c r="AH9" s="59">
        <v>2</v>
      </c>
      <c r="AI9" s="59">
        <v>0</v>
      </c>
      <c r="AJ9" s="59">
        <v>0</v>
      </c>
      <c r="AK9" s="59">
        <v>0</v>
      </c>
      <c r="AL9" s="59">
        <v>798849.97</v>
      </c>
      <c r="AM9" s="59">
        <v>0</v>
      </c>
      <c r="AN9" s="59">
        <v>799591.74</v>
      </c>
    </row>
    <row r="10" spans="1:40" ht="15" customHeight="1" x14ac:dyDescent="0.2">
      <c r="A10" s="69" t="s">
        <v>133</v>
      </c>
      <c r="B10" s="69" t="s">
        <v>18</v>
      </c>
      <c r="C10" s="74">
        <v>12588</v>
      </c>
      <c r="D10" s="74">
        <v>0</v>
      </c>
      <c r="E10" s="74">
        <v>3</v>
      </c>
      <c r="F10" s="74">
        <v>0</v>
      </c>
      <c r="G10" s="74">
        <v>0</v>
      </c>
      <c r="H10" s="74">
        <v>0</v>
      </c>
      <c r="I10" s="74">
        <v>4</v>
      </c>
      <c r="J10" s="74">
        <v>0</v>
      </c>
      <c r="K10" s="74">
        <v>0</v>
      </c>
      <c r="L10" s="74">
        <v>0</v>
      </c>
      <c r="M10" s="74">
        <v>0</v>
      </c>
      <c r="N10" s="74">
        <v>149467.88</v>
      </c>
      <c r="O10" s="74">
        <v>0</v>
      </c>
      <c r="P10" s="74">
        <v>149467.88</v>
      </c>
      <c r="Q10" s="74">
        <v>162055.88</v>
      </c>
      <c r="R10" s="74">
        <v>0</v>
      </c>
      <c r="S10" s="52">
        <v>162055.88</v>
      </c>
      <c r="V10" s="59" t="s">
        <v>155</v>
      </c>
      <c r="X10" s="59" t="s">
        <v>18</v>
      </c>
      <c r="Y10" s="59" t="s">
        <v>152</v>
      </c>
      <c r="Z10" s="59" t="s">
        <v>2</v>
      </c>
      <c r="AA10" s="59">
        <v>12588</v>
      </c>
      <c r="AB10" s="59">
        <v>0</v>
      </c>
      <c r="AC10" s="59">
        <v>3</v>
      </c>
      <c r="AD10" s="59">
        <v>0</v>
      </c>
      <c r="AE10" s="59">
        <v>0</v>
      </c>
      <c r="AF10" s="59">
        <v>0</v>
      </c>
      <c r="AG10" s="59">
        <v>4</v>
      </c>
      <c r="AH10" s="59">
        <v>0</v>
      </c>
      <c r="AI10" s="59">
        <v>0</v>
      </c>
      <c r="AJ10" s="59">
        <v>0</v>
      </c>
      <c r="AK10" s="59">
        <v>0</v>
      </c>
      <c r="AL10" s="59">
        <v>149467.88</v>
      </c>
      <c r="AM10" s="59">
        <v>0</v>
      </c>
      <c r="AN10" s="59">
        <v>149467.88</v>
      </c>
    </row>
    <row r="11" spans="1:40" ht="15" customHeight="1" x14ac:dyDescent="0.2">
      <c r="A11" s="69" t="s">
        <v>133</v>
      </c>
      <c r="B11" s="69" t="s">
        <v>20</v>
      </c>
      <c r="C11" s="74">
        <v>23347.87</v>
      </c>
      <c r="D11" s="74">
        <v>0</v>
      </c>
      <c r="E11" s="74">
        <v>3</v>
      </c>
      <c r="F11" s="74">
        <v>0</v>
      </c>
      <c r="G11" s="74">
        <v>0</v>
      </c>
      <c r="H11" s="74">
        <v>0</v>
      </c>
      <c r="I11" s="74">
        <v>15</v>
      </c>
      <c r="J11" s="74">
        <v>0</v>
      </c>
      <c r="K11" s="74">
        <v>0</v>
      </c>
      <c r="L11" s="74">
        <v>0</v>
      </c>
      <c r="M11" s="74">
        <v>0</v>
      </c>
      <c r="N11" s="74">
        <v>171687.35</v>
      </c>
      <c r="O11" s="74">
        <v>0</v>
      </c>
      <c r="P11" s="74">
        <v>171687.35</v>
      </c>
      <c r="Q11" s="74">
        <v>195035.22</v>
      </c>
      <c r="R11" s="74">
        <v>0</v>
      </c>
      <c r="S11" s="52">
        <v>195035.22</v>
      </c>
      <c r="V11" s="59" t="s">
        <v>155</v>
      </c>
      <c r="X11" s="59" t="s">
        <v>20</v>
      </c>
      <c r="Y11" s="59" t="s">
        <v>150</v>
      </c>
      <c r="Z11" s="59" t="s">
        <v>2</v>
      </c>
      <c r="AA11" s="59">
        <v>23347.87</v>
      </c>
      <c r="AB11" s="59">
        <v>0</v>
      </c>
      <c r="AC11" s="59">
        <v>3</v>
      </c>
      <c r="AD11" s="59">
        <v>0</v>
      </c>
      <c r="AE11" s="59">
        <v>0</v>
      </c>
      <c r="AF11" s="59">
        <v>0</v>
      </c>
      <c r="AG11" s="59">
        <v>15</v>
      </c>
      <c r="AH11" s="59">
        <v>0</v>
      </c>
      <c r="AI11" s="59">
        <v>0</v>
      </c>
      <c r="AJ11" s="59">
        <v>0</v>
      </c>
      <c r="AK11" s="59">
        <v>0</v>
      </c>
      <c r="AL11" s="59">
        <v>171687.35</v>
      </c>
      <c r="AM11" s="59">
        <v>0</v>
      </c>
      <c r="AN11" s="59">
        <v>171687.35</v>
      </c>
    </row>
    <row r="12" spans="1:40" ht="15" customHeight="1" x14ac:dyDescent="0.2">
      <c r="A12" s="69" t="s">
        <v>133</v>
      </c>
      <c r="B12" s="69" t="s">
        <v>22</v>
      </c>
      <c r="C12" s="74">
        <v>43680.78</v>
      </c>
      <c r="D12" s="74">
        <v>0</v>
      </c>
      <c r="E12" s="74">
        <v>0</v>
      </c>
      <c r="F12" s="74">
        <v>55715.76</v>
      </c>
      <c r="G12" s="74">
        <v>0</v>
      </c>
      <c r="H12" s="74">
        <v>24001.59</v>
      </c>
      <c r="I12" s="74">
        <v>23</v>
      </c>
      <c r="J12" s="74">
        <v>20</v>
      </c>
      <c r="K12" s="74">
        <v>0</v>
      </c>
      <c r="L12" s="74">
        <v>0</v>
      </c>
      <c r="M12" s="74">
        <v>0</v>
      </c>
      <c r="N12" s="74">
        <v>397420.61</v>
      </c>
      <c r="O12" s="74">
        <v>0</v>
      </c>
      <c r="P12" s="74">
        <v>421422.2</v>
      </c>
      <c r="Q12" s="74">
        <v>441101.39</v>
      </c>
      <c r="R12" s="74">
        <v>79717.350000000006</v>
      </c>
      <c r="S12" s="52">
        <v>520818.74</v>
      </c>
      <c r="V12" s="59" t="s">
        <v>156</v>
      </c>
      <c r="X12" s="59" t="s">
        <v>22</v>
      </c>
      <c r="Y12" s="59" t="s">
        <v>150</v>
      </c>
      <c r="Z12" s="59" t="s">
        <v>2</v>
      </c>
      <c r="AA12" s="59">
        <v>43680.78</v>
      </c>
      <c r="AB12" s="59">
        <v>0</v>
      </c>
      <c r="AC12" s="59">
        <v>0</v>
      </c>
      <c r="AD12" s="59">
        <v>55715.76</v>
      </c>
      <c r="AE12" s="59">
        <v>0</v>
      </c>
      <c r="AF12" s="59">
        <v>24001.59</v>
      </c>
      <c r="AG12" s="59">
        <v>23</v>
      </c>
      <c r="AH12" s="59">
        <v>20</v>
      </c>
      <c r="AI12" s="59">
        <v>0</v>
      </c>
      <c r="AJ12" s="59">
        <v>0</v>
      </c>
      <c r="AK12" s="59">
        <v>0</v>
      </c>
      <c r="AL12" s="59">
        <v>397420.61</v>
      </c>
      <c r="AM12" s="59">
        <v>0</v>
      </c>
      <c r="AN12" s="59">
        <v>421422.2</v>
      </c>
    </row>
    <row r="13" spans="1:40" ht="15" customHeight="1" x14ac:dyDescent="0.2">
      <c r="A13" s="69" t="s">
        <v>133</v>
      </c>
      <c r="B13" s="69" t="s">
        <v>27</v>
      </c>
      <c r="C13" s="74">
        <v>217.14</v>
      </c>
      <c r="D13" s="74">
        <v>0</v>
      </c>
      <c r="E13" s="74">
        <v>0</v>
      </c>
      <c r="F13" s="74">
        <v>0</v>
      </c>
      <c r="G13" s="74">
        <v>0</v>
      </c>
      <c r="H13" s="74">
        <v>0</v>
      </c>
      <c r="I13" s="74">
        <v>1</v>
      </c>
      <c r="J13" s="74">
        <v>0</v>
      </c>
      <c r="K13" s="74">
        <v>0</v>
      </c>
      <c r="L13" s="74">
        <v>0</v>
      </c>
      <c r="M13" s="74">
        <v>0</v>
      </c>
      <c r="N13" s="74">
        <v>5583.6</v>
      </c>
      <c r="O13" s="74">
        <v>0</v>
      </c>
      <c r="P13" s="74">
        <v>5583.6</v>
      </c>
      <c r="Q13" s="74">
        <v>5800.7400000000007</v>
      </c>
      <c r="R13" s="74">
        <v>0</v>
      </c>
      <c r="S13" s="52">
        <v>5800.7400000000007</v>
      </c>
      <c r="X13" s="59" t="s">
        <v>27</v>
      </c>
      <c r="Y13" s="59" t="s">
        <v>152</v>
      </c>
      <c r="Z13" s="59" t="s">
        <v>2</v>
      </c>
      <c r="AA13" s="59">
        <v>217.14</v>
      </c>
      <c r="AB13" s="59">
        <v>0</v>
      </c>
      <c r="AC13" s="59">
        <v>0</v>
      </c>
      <c r="AD13" s="59">
        <v>0</v>
      </c>
      <c r="AE13" s="59">
        <v>0</v>
      </c>
      <c r="AF13" s="59">
        <v>0</v>
      </c>
      <c r="AG13" s="59">
        <v>1</v>
      </c>
      <c r="AH13" s="59">
        <v>0</v>
      </c>
      <c r="AI13" s="59">
        <v>0</v>
      </c>
      <c r="AJ13" s="59">
        <v>0</v>
      </c>
      <c r="AK13" s="59">
        <v>0</v>
      </c>
      <c r="AL13" s="59">
        <v>5583.6</v>
      </c>
      <c r="AM13" s="59">
        <v>0</v>
      </c>
      <c r="AN13" s="59">
        <v>5583.6</v>
      </c>
    </row>
    <row r="14" spans="1:40" ht="15" customHeight="1" x14ac:dyDescent="0.2">
      <c r="A14" s="69" t="s">
        <v>136</v>
      </c>
      <c r="B14" s="69" t="s">
        <v>52</v>
      </c>
      <c r="C14" s="74">
        <v>170492.82</v>
      </c>
      <c r="D14" s="74">
        <v>0</v>
      </c>
      <c r="E14" s="74">
        <v>0</v>
      </c>
      <c r="F14" s="74">
        <v>82796.09</v>
      </c>
      <c r="G14" s="74">
        <v>0</v>
      </c>
      <c r="H14" s="74">
        <v>0</v>
      </c>
      <c r="I14" s="74">
        <v>107</v>
      </c>
      <c r="J14" s="74">
        <v>18</v>
      </c>
      <c r="K14" s="74">
        <v>0</v>
      </c>
      <c r="L14" s="74">
        <v>0</v>
      </c>
      <c r="M14" s="74">
        <v>0</v>
      </c>
      <c r="N14" s="74">
        <v>2878109.46</v>
      </c>
      <c r="O14" s="74">
        <v>0</v>
      </c>
      <c r="P14" s="74">
        <v>2878109.46</v>
      </c>
      <c r="Q14" s="74">
        <v>3048602.28</v>
      </c>
      <c r="R14" s="74">
        <v>82796.09</v>
      </c>
      <c r="S14" s="52">
        <v>3131398.3699999996</v>
      </c>
      <c r="V14" s="59" t="s">
        <v>156</v>
      </c>
      <c r="X14" s="59" t="s">
        <v>52</v>
      </c>
      <c r="Y14" s="59" t="s">
        <v>150</v>
      </c>
      <c r="Z14" s="59" t="s">
        <v>153</v>
      </c>
      <c r="AA14" s="59">
        <v>236531.76</v>
      </c>
      <c r="AB14" s="59">
        <v>0</v>
      </c>
      <c r="AC14" s="59">
        <v>0</v>
      </c>
      <c r="AD14" s="59">
        <v>302444.40000000002</v>
      </c>
      <c r="AE14" s="59">
        <v>0</v>
      </c>
      <c r="AF14" s="59">
        <v>0</v>
      </c>
      <c r="AG14" s="59">
        <v>133</v>
      </c>
      <c r="AH14" s="59">
        <v>45</v>
      </c>
      <c r="AI14" s="59">
        <v>0</v>
      </c>
      <c r="AJ14" s="59">
        <v>0</v>
      </c>
      <c r="AK14" s="59">
        <v>0</v>
      </c>
      <c r="AL14" s="59">
        <v>4373841.5999999996</v>
      </c>
      <c r="AM14" s="59">
        <v>0</v>
      </c>
      <c r="AN14" s="59">
        <v>4373841.5999999996</v>
      </c>
    </row>
    <row r="15" spans="1:40" ht="15" customHeight="1" x14ac:dyDescent="0.2">
      <c r="A15" s="69"/>
      <c r="B15" s="81" t="s">
        <v>124</v>
      </c>
      <c r="C15" s="82"/>
      <c r="D15" s="82"/>
      <c r="E15" s="82"/>
      <c r="F15" s="82"/>
      <c r="G15" s="82"/>
      <c r="H15" s="82"/>
      <c r="I15" s="82"/>
      <c r="J15" s="82"/>
      <c r="K15" s="82"/>
      <c r="L15" s="82"/>
      <c r="M15" s="82"/>
      <c r="N15" s="82">
        <v>4759295.91</v>
      </c>
      <c r="O15" s="82">
        <v>0</v>
      </c>
      <c r="P15" s="82">
        <v>4783942.0999999996</v>
      </c>
      <c r="Q15" s="82">
        <v>5083987.0799999991</v>
      </c>
      <c r="R15" s="82">
        <v>166288.54</v>
      </c>
      <c r="S15" s="53">
        <v>5250275.6199999992</v>
      </c>
      <c r="AN15" s="59">
        <v>6279771.4100000001</v>
      </c>
    </row>
    <row r="16" spans="1:40" ht="15" customHeight="1" x14ac:dyDescent="0.2">
      <c r="A16" s="69"/>
      <c r="B16" s="69" t="s">
        <v>144</v>
      </c>
      <c r="C16" s="74"/>
      <c r="D16" s="74"/>
      <c r="E16" s="74"/>
      <c r="F16" s="74"/>
      <c r="G16" s="74"/>
      <c r="H16" s="74"/>
      <c r="I16" s="74"/>
      <c r="J16" s="74"/>
      <c r="K16" s="74"/>
      <c r="L16" s="74"/>
      <c r="M16" s="74"/>
      <c r="N16" s="74"/>
      <c r="O16" s="74"/>
      <c r="P16" s="74"/>
      <c r="Q16" s="74"/>
      <c r="R16" s="83" t="s">
        <v>143</v>
      </c>
      <c r="S16" s="52">
        <v>1030759</v>
      </c>
    </row>
    <row r="17" spans="1:19" ht="15" customHeight="1" x14ac:dyDescent="0.2">
      <c r="A17" s="69"/>
      <c r="B17" s="70" t="s">
        <v>124</v>
      </c>
      <c r="C17" s="75"/>
      <c r="D17" s="75"/>
      <c r="E17" s="75"/>
      <c r="F17" s="75"/>
      <c r="G17" s="75"/>
      <c r="H17" s="75"/>
      <c r="I17" s="75"/>
      <c r="J17" s="75"/>
      <c r="K17" s="75"/>
      <c r="L17" s="75"/>
      <c r="M17" s="75"/>
      <c r="N17" s="75"/>
      <c r="O17" s="75"/>
      <c r="P17" s="75"/>
      <c r="Q17" s="75" t="s">
        <v>144</v>
      </c>
      <c r="R17" s="75"/>
      <c r="S17" s="84">
        <f>SUM(S15:S16)</f>
        <v>6281034.6199999992</v>
      </c>
    </row>
    <row r="19" spans="1:19" x14ac:dyDescent="0.2">
      <c r="A19" s="85" t="s">
        <v>168</v>
      </c>
      <c r="B19" s="85"/>
      <c r="C19" s="86"/>
      <c r="D19" s="86"/>
      <c r="E19" s="86"/>
      <c r="F19" s="86"/>
      <c r="G19" s="86"/>
      <c r="H19" s="86"/>
      <c r="I19" s="86"/>
      <c r="J19" s="86"/>
      <c r="K19" s="86"/>
      <c r="L19" s="86"/>
      <c r="M19" s="86"/>
      <c r="N19" s="86"/>
      <c r="O19" s="86"/>
      <c r="P19" s="86"/>
      <c r="Q19" s="86"/>
      <c r="R19" s="86"/>
      <c r="S19" s="85"/>
    </row>
    <row r="20" spans="1:19" ht="76.900000000000006" customHeight="1" x14ac:dyDescent="0.2">
      <c r="A20" s="102" t="s">
        <v>218</v>
      </c>
      <c r="B20" s="102"/>
      <c r="C20" s="102"/>
      <c r="D20" s="102"/>
      <c r="E20" s="102"/>
      <c r="F20" s="102"/>
      <c r="G20" s="102"/>
      <c r="H20" s="102"/>
      <c r="I20" s="102"/>
      <c r="J20" s="102"/>
      <c r="K20" s="102"/>
      <c r="L20" s="102"/>
      <c r="M20" s="102"/>
      <c r="N20" s="102"/>
      <c r="O20" s="102"/>
      <c r="P20" s="102"/>
      <c r="Q20" s="102"/>
      <c r="R20" s="102"/>
      <c r="S20" s="102"/>
    </row>
  </sheetData>
  <sheetProtection algorithmName="SHA-512" hashValue="T/JZ+mEEmqIyGYF3jPhNS1GaMjrLtODqz9GoYTkq/YGaST+ZvSGZj5PJHFLBWiEh45yKY5oaFzN81HaJpXp7/w==" saltValue="TWMTS7Hx1KtdXd6wQ3v9rg==" spinCount="100000" sheet="1" objects="1" scenarios="1" selectLockedCells="1" autoFilter="0" selectUnlockedCells="1"/>
  <mergeCells count="3">
    <mergeCell ref="A3:S3"/>
    <mergeCell ref="A20:S20"/>
    <mergeCell ref="A1:S1"/>
  </mergeCells>
  <pageMargins left="0.7" right="0.7" top="0.75" bottom="0.75" header="0.3" footer="0.3"/>
  <pageSetup paperSize="9" orientation="portrait" r:id="rId1"/>
  <ignoredErrors>
    <ignoredError sqref="S17" formulaRange="1"/>
  </ignoredError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6B8D"/>
  </sheetPr>
  <dimension ref="A1:J16"/>
  <sheetViews>
    <sheetView topLeftCell="D1" workbookViewId="0">
      <selection activeCell="G6" sqref="G6"/>
    </sheetView>
  </sheetViews>
  <sheetFormatPr defaultRowHeight="15" x14ac:dyDescent="0.25"/>
  <cols>
    <col min="1" max="3" width="9.140625" hidden="1" customWidth="1"/>
    <col min="4" max="4" width="38" customWidth="1"/>
    <col min="5" max="5" width="8.28515625" style="11" hidden="1" customWidth="1"/>
    <col min="6" max="6" width="7.42578125" style="11" hidden="1" customWidth="1"/>
    <col min="7" max="7" width="38.5703125" customWidth="1"/>
  </cols>
  <sheetData>
    <row r="1" spans="1:10" s="26" customFormat="1" ht="49.9" customHeight="1" x14ac:dyDescent="0.2">
      <c r="D1" s="87" t="s">
        <v>99</v>
      </c>
      <c r="E1" s="87"/>
      <c r="F1" s="87"/>
      <c r="G1" s="87"/>
    </row>
    <row r="2" spans="1:10" x14ac:dyDescent="0.25">
      <c r="G2" s="57"/>
    </row>
    <row r="3" spans="1:10" s="23" customFormat="1" ht="26.25" customHeight="1" x14ac:dyDescent="0.25">
      <c r="D3" s="93" t="s">
        <v>194</v>
      </c>
      <c r="E3" s="93"/>
      <c r="F3" s="93"/>
      <c r="G3" s="93"/>
    </row>
    <row r="5" spans="1:10" ht="46.9" customHeight="1" x14ac:dyDescent="0.25">
      <c r="A5" s="5"/>
      <c r="B5" s="5"/>
      <c r="C5" s="5"/>
      <c r="D5" s="72" t="s">
        <v>62</v>
      </c>
      <c r="E5" s="73" t="s">
        <v>101</v>
      </c>
      <c r="F5" s="73" t="s">
        <v>100</v>
      </c>
      <c r="G5" s="72" t="s">
        <v>101</v>
      </c>
      <c r="H5" s="26"/>
      <c r="I5" s="26"/>
      <c r="J5" s="23"/>
    </row>
    <row r="6" spans="1:10" x14ac:dyDescent="0.25">
      <c r="A6" s="5"/>
      <c r="B6" s="5"/>
      <c r="C6" s="5"/>
      <c r="D6" s="69" t="s">
        <v>6</v>
      </c>
      <c r="E6" s="74">
        <v>3</v>
      </c>
      <c r="F6" s="74">
        <v>0</v>
      </c>
      <c r="G6" s="69">
        <f t="shared" ref="G6:G10" si="0">E6+F6</f>
        <v>3</v>
      </c>
      <c r="H6" s="26"/>
      <c r="I6" s="26"/>
    </row>
    <row r="7" spans="1:10" x14ac:dyDescent="0.25">
      <c r="A7" s="5"/>
      <c r="B7" s="5"/>
      <c r="C7" s="5"/>
      <c r="D7" s="69" t="s">
        <v>15</v>
      </c>
      <c r="E7" s="74">
        <v>55</v>
      </c>
      <c r="F7" s="74">
        <v>16</v>
      </c>
      <c r="G7" s="69">
        <f t="shared" si="0"/>
        <v>71</v>
      </c>
      <c r="H7" s="26"/>
      <c r="I7" s="26"/>
    </row>
    <row r="8" spans="1:10" x14ac:dyDescent="0.25">
      <c r="A8" s="5"/>
      <c r="B8" s="5"/>
      <c r="C8" s="5"/>
      <c r="D8" s="69" t="s">
        <v>27</v>
      </c>
      <c r="E8" s="74">
        <v>8</v>
      </c>
      <c r="F8" s="74">
        <v>0</v>
      </c>
      <c r="G8" s="69">
        <f t="shared" si="0"/>
        <v>8</v>
      </c>
      <c r="H8" s="26"/>
      <c r="I8" s="26"/>
    </row>
    <row r="9" spans="1:10" x14ac:dyDescent="0.25">
      <c r="A9" s="5"/>
      <c r="B9" s="5"/>
      <c r="C9" s="5"/>
      <c r="D9" s="69" t="s">
        <v>28</v>
      </c>
      <c r="E9" s="74">
        <v>1</v>
      </c>
      <c r="F9" s="74">
        <v>0</v>
      </c>
      <c r="G9" s="69">
        <f t="shared" si="0"/>
        <v>1</v>
      </c>
      <c r="H9" s="26"/>
      <c r="I9" s="26"/>
    </row>
    <row r="10" spans="1:10" x14ac:dyDescent="0.25">
      <c r="A10" s="5"/>
      <c r="B10" s="5"/>
      <c r="C10" s="5"/>
      <c r="D10" s="69" t="s">
        <v>29</v>
      </c>
      <c r="E10" s="74">
        <v>0</v>
      </c>
      <c r="F10" s="74">
        <v>1</v>
      </c>
      <c r="G10" s="69">
        <f t="shared" si="0"/>
        <v>1</v>
      </c>
      <c r="H10" s="26"/>
      <c r="I10" s="26"/>
    </row>
    <row r="11" spans="1:10" s="6" customFormat="1" x14ac:dyDescent="0.25">
      <c r="D11" s="69" t="s">
        <v>102</v>
      </c>
      <c r="E11" s="74"/>
      <c r="F11" s="74"/>
      <c r="G11" s="69">
        <v>5</v>
      </c>
      <c r="H11" s="26"/>
      <c r="I11" s="26"/>
    </row>
    <row r="12" spans="1:10" x14ac:dyDescent="0.25">
      <c r="A12" s="5"/>
      <c r="B12" s="5"/>
      <c r="C12" s="5"/>
      <c r="D12" s="69" t="s">
        <v>58</v>
      </c>
      <c r="E12" s="74">
        <v>1</v>
      </c>
      <c r="F12" s="74">
        <v>0</v>
      </c>
      <c r="G12" s="69">
        <f t="shared" ref="G12:G13" si="1">E12+F12</f>
        <v>1</v>
      </c>
      <c r="H12" s="26"/>
      <c r="I12" s="26"/>
    </row>
    <row r="13" spans="1:10" x14ac:dyDescent="0.25">
      <c r="A13" s="5"/>
      <c r="B13" s="5"/>
      <c r="C13" s="5"/>
      <c r="D13" s="70" t="s">
        <v>124</v>
      </c>
      <c r="E13" s="75">
        <v>73</v>
      </c>
      <c r="F13" s="75">
        <v>17</v>
      </c>
      <c r="G13" s="70">
        <f t="shared" si="1"/>
        <v>90</v>
      </c>
      <c r="H13" s="26"/>
      <c r="I13" s="26"/>
    </row>
    <row r="14" spans="1:10" x14ac:dyDescent="0.25">
      <c r="D14" s="26"/>
      <c r="E14" s="43"/>
      <c r="F14" s="43"/>
      <c r="G14" s="26"/>
      <c r="H14" s="26"/>
      <c r="I14" s="26"/>
    </row>
    <row r="15" spans="1:10" x14ac:dyDescent="0.25">
      <c r="H15" s="26"/>
      <c r="I15" s="26"/>
    </row>
    <row r="16" spans="1:10" x14ac:dyDescent="0.25">
      <c r="A16" s="5"/>
      <c r="B16" s="5"/>
      <c r="C16" s="5"/>
      <c r="D16" s="5"/>
    </row>
  </sheetData>
  <sheetProtection algorithmName="SHA-512" hashValue="nMNPq4Z2R8bWq2kmK8v1kr0ayq0Fqcn0+2EIDHVOl743t2nbhpwGGmwf86t6tEcDkz8XG2nY14x3Y+1W0XwkrA==" saltValue="HK8A0cvR2zuzMiGEBbpuaw==" spinCount="100000" sheet="1" objects="1" scenarios="1" selectLockedCells="1" autoFilter="0" selectUnlockedCells="1"/>
  <mergeCells count="2">
    <mergeCell ref="D1:G1"/>
    <mergeCell ref="D3:G3"/>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CT_Standard" ma:contentTypeID="0x0101002651B69664B57D42B5D65DE99314DA850101002B211099BC551F4E8C976A8AE640045A" ma:contentTypeVersion="30" ma:contentTypeDescription="Default Audit Scotland content type with 18 month retention policy for documents and 7 years for records. " ma:contentTypeScope="" ma:versionID="e9a553c718d947a193136fbd86a08f1c">
  <xsd:schema xmlns:xsd="http://www.w3.org/2001/XMLSchema" xmlns:xs="http://www.w3.org/2001/XMLSchema" xmlns:p="http://schemas.microsoft.com/office/2006/metadata/properties" xmlns:ns1="http://schemas.microsoft.com/sharepoint/v3" xmlns:ns2="cb687967-b5c0-4208-b2ea-d8ca691983c1" xmlns:ns3="ccb59271-1a9c-494b-aab4-e5d3692b6bb8" xmlns:ns4="9024f985-8946-4005-997b-9019234b412b" xmlns:ns5="http://schemas.microsoft.com/sharepoint/v4" xmlns:ns6="861488cc-c020-4604-a0c4-7673b58cdc5e" targetNamespace="http://schemas.microsoft.com/office/2006/metadata/properties" ma:root="true" ma:fieldsID="9551fd1ef0279495a5d8b131ac395bf4" ns1:_="" ns2:_="" ns3:_="" ns4:_="" ns5:_="" ns6:_="">
    <xsd:import namespace="http://schemas.microsoft.com/sharepoint/v3"/>
    <xsd:import namespace="cb687967-b5c0-4208-b2ea-d8ca691983c1"/>
    <xsd:import namespace="ccb59271-1a9c-494b-aab4-e5d3692b6bb8"/>
    <xsd:import namespace="9024f985-8946-4005-997b-9019234b412b"/>
    <xsd:import namespace="http://schemas.microsoft.com/sharepoint/v4"/>
    <xsd:import namespace="861488cc-c020-4604-a0c4-7673b58cdc5e"/>
    <xsd:element name="properties">
      <xsd:complexType>
        <xsd:sequence>
          <xsd:element name="documentManagement">
            <xsd:complexType>
              <xsd:all>
                <xsd:element ref="ns2:j4eabcd22048400aab837f9e44738912" minOccurs="0"/>
                <xsd:element ref="ns3:TaxCatchAll" minOccurs="0"/>
                <xsd:element ref="ns3:TaxCatchAllLabel" minOccurs="0"/>
                <xsd:element ref="ns2:Description1" minOccurs="0"/>
                <xsd:element ref="ns2:edbea0fd3ce14ff985d1b332cf4346fa" minOccurs="0"/>
                <xsd:element ref="ns2:hb9bafa30376421f83209c4ea72e6788" minOccurs="0"/>
                <xsd:element ref="ns1:_dlc_Exempt" minOccurs="0"/>
                <xsd:element ref="ns1:_dlc_ExpireDateSaved" minOccurs="0"/>
                <xsd:element ref="ns1:_dlc_ExpireDate" minOccurs="0"/>
                <xsd:element ref="ns2:ba727c48698146618ab9cbcc50b05536" minOccurs="0"/>
                <xsd:element ref="ns2:g87c9b03589646a0aa0e1f968aefea8e" minOccurs="0"/>
                <xsd:element ref="ns4:File_x0020_Type0" minOccurs="0"/>
                <xsd:element ref="ns5:IconOverlay" minOccurs="0"/>
                <xsd:element ref="ns1:_vti_ItemDeclaredRecord" minOccurs="0"/>
                <xsd:element ref="ns1:_vti_ItemHoldRecordStatus" minOccurs="0"/>
                <xsd:element ref="ns6:Highlight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17" nillable="true" ma:displayName="Exempt from Policy" ma:hidden="true" ma:internalName="_dlc_Exempt" ma:readOnly="true">
      <xsd:simpleType>
        <xsd:restriction base="dms:Unknown"/>
      </xsd:simpleType>
    </xsd:element>
    <xsd:element name="_dlc_ExpireDateSaved" ma:index="18" nillable="true" ma:displayName="Original Expiration Date" ma:hidden="true" ma:internalName="_dlc_ExpireDateSaved" ma:readOnly="true">
      <xsd:simpleType>
        <xsd:restriction base="dms:DateTime"/>
      </xsd:simpleType>
    </xsd:element>
    <xsd:element name="_dlc_ExpireDate" ma:index="19" nillable="true" ma:displayName="Expiration Date" ma:description="" ma:hidden="true" ma:indexed="true" ma:internalName="_dlc_ExpireDate" ma:readOnly="true">
      <xsd:simpleType>
        <xsd:restriction base="dms:DateTime"/>
      </xsd:simpleType>
    </xsd:element>
    <xsd:element name="_vti_ItemDeclaredRecord" ma:index="26" nillable="true" ma:displayName="Declared Record" ma:hidden="true" ma:internalName="_vti_ItemDeclaredRecord" ma:readOnly="true">
      <xsd:simpleType>
        <xsd:restriction base="dms:DateTime"/>
      </xsd:simpleType>
    </xsd:element>
    <xsd:element name="_vti_ItemHoldRecordStatus" ma:index="27"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b687967-b5c0-4208-b2ea-d8ca691983c1" elementFormDefault="qualified">
    <xsd:import namespace="http://schemas.microsoft.com/office/2006/documentManagement/types"/>
    <xsd:import namespace="http://schemas.microsoft.com/office/infopath/2007/PartnerControls"/>
    <xsd:element name="j4eabcd22048400aab837f9e44738912" ma:index="8" ma:taxonomy="true" ma:internalName="j4eabcd22048400aab837f9e44738912" ma:taxonomyFieldName="Classification" ma:displayName="Classification" ma:readOnly="false" ma:default="279;#Controlled|6f536c77-3d4a-4f65-81bb-60aaeffbf255" ma:fieldId="{34eabcd2-2048-400a-ab83-7f9e44738912}" ma:sspId="d22a52a1-c258-4600-a50e-6d1ba6a29ca5" ma:termSetId="9d822a4f-791c-4caf-895b-0cf032feb1f3" ma:anchorId="00000000-0000-0000-0000-000000000000" ma:open="false" ma:isKeyword="false">
      <xsd:complexType>
        <xsd:sequence>
          <xsd:element ref="pc:Terms" minOccurs="0" maxOccurs="1"/>
        </xsd:sequence>
      </xsd:complexType>
    </xsd:element>
    <xsd:element name="Description1" ma:index="12" nillable="true" ma:displayName="Description" ma:description="A short summary of the files contents_" ma:internalName="Description1" ma:readOnly="false">
      <xsd:simpleType>
        <xsd:restriction base="dms:Note">
          <xsd:maxLength value="255"/>
        </xsd:restriction>
      </xsd:simpleType>
    </xsd:element>
    <xsd:element name="edbea0fd3ce14ff985d1b332cf4346fa" ma:index="13" ma:taxonomy="true" ma:internalName="edbea0fd3ce14ff985d1b332cf4346fa" ma:taxonomyFieldName="Document_x0020_Status" ma:displayName="Document Status" ma:default="25;#Complete|db7f31b0-2f75-4fab-9175-364e6925ac00" ma:fieldId="{edbea0fd-3ce1-4ff9-85d1-b332cf4346fa}" ma:sspId="d22a52a1-c258-4600-a50e-6d1ba6a29ca5" ma:termSetId="d3036e73-bc56-4d85-83ca-2f2efb698911" ma:anchorId="00000000-0000-0000-0000-000000000000" ma:open="false" ma:isKeyword="false">
      <xsd:complexType>
        <xsd:sequence>
          <xsd:element ref="pc:Terms" minOccurs="0" maxOccurs="1"/>
        </xsd:sequence>
      </xsd:complexType>
    </xsd:element>
    <xsd:element name="hb9bafa30376421f83209c4ea72e6788" ma:index="15" ma:taxonomy="true" ma:internalName="hb9bafa30376421f83209c4ea72e6788" ma:taxonomyFieldName="Information_x0020_Owner" ma:displayName="Information Owner" ma:default="291;#Audit Strategy|f0e7bea9-4ff7-480b-bdc5-2a7269d579f0" ma:fieldId="{1b9bafa3-0376-421f-8320-9c4ea72e6788}" ma:sspId="d22a52a1-c258-4600-a50e-6d1ba6a29ca5" ma:termSetId="07dfd95e-08f6-42e7-8e24-d0f2aac97d8e" ma:anchorId="00000000-0000-0000-0000-000000000000" ma:open="false" ma:isKeyword="false">
      <xsd:complexType>
        <xsd:sequence>
          <xsd:element ref="pc:Terms" minOccurs="0" maxOccurs="1"/>
        </xsd:sequence>
      </xsd:complexType>
    </xsd:element>
    <xsd:element name="ba727c48698146618ab9cbcc50b05536" ma:index="20" ma:taxonomy="true" ma:internalName="ba727c48698146618ab9cbcc50b05536" ma:taxonomyFieldName="Audience1" ma:displayName="Audience" ma:default="" ma:fieldId="{ba727c48-6981-4661-8ab9-cbcc50b05536}" ma:taxonomyMulti="true" ma:sspId="d22a52a1-c258-4600-a50e-6d1ba6a29ca5" ma:termSetId="cae94cf9-4e4c-4b58-ac81-09476d8cf397" ma:anchorId="00000000-0000-0000-0000-000000000000" ma:open="false" ma:isKeyword="false">
      <xsd:complexType>
        <xsd:sequence>
          <xsd:element ref="pc:Terms" minOccurs="0" maxOccurs="1"/>
        </xsd:sequence>
      </xsd:complexType>
    </xsd:element>
    <xsd:element name="g87c9b03589646a0aa0e1f968aefea8e" ma:index="22" ma:taxonomy="true" ma:internalName="g87c9b03589646a0aa0e1f968aefea8e" ma:taxonomyFieldName="Audit_x0020_Year" ma:displayName="Audit Year" ma:readOnly="false" ma:default="2149;#2016-2017|20b4e172-07aa-4d4a-a0f8-6b71b612a333" ma:fieldId="{087c9b03-5896-46a0-aa0e-1f968aefea8e}" ma:taxonomyMulti="true" ma:sspId="d22a52a1-c258-4600-a50e-6d1ba6a29ca5" ma:termSetId="4b9a0093-e3a7-40db-8dc9-4e8a4da3a0e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b59271-1a9c-494b-aab4-e5d3692b6bb8"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fcdcbeae-f3b5-4d22-b5f6-1aeb3fb936db}" ma:internalName="TaxCatchAll" ma:showField="CatchAllData" ma:web="cb687967-b5c0-4208-b2ea-d8ca691983c1">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fcdcbeae-f3b5-4d22-b5f6-1aeb3fb936db}" ma:internalName="TaxCatchAllLabel" ma:readOnly="true" ma:showField="CatchAllDataLabel" ma:web="cb687967-b5c0-4208-b2ea-d8ca691983c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024f985-8946-4005-997b-9019234b412b" elementFormDefault="qualified">
    <xsd:import namespace="http://schemas.microsoft.com/office/2006/documentManagement/types"/>
    <xsd:import namespace="http://schemas.microsoft.com/office/infopath/2007/PartnerControls"/>
    <xsd:element name="File_x0020_Type0" ma:index="24" nillable="true" ma:displayName="File Type" ma:internalName="File_x0020_Type0">
      <xsd:complexType>
        <xsd:complexContent>
          <xsd:extension base="dms:MultiChoice">
            <xsd:sequence>
              <xsd:element name="Value" maxOccurs="unbounded" minOccurs="0" nillable="true">
                <xsd:simpleType>
                  <xsd:restriction base="dms:Choice">
                    <xsd:enumeration value="Questionnai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25"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861488cc-c020-4604-a0c4-7673b58cdc5e" elementFormDefault="qualified">
    <xsd:import namespace="http://schemas.microsoft.com/office/2006/documentManagement/types"/>
    <xsd:import namespace="http://schemas.microsoft.com/office/infopath/2007/PartnerControls"/>
    <xsd:element name="Highlighter" ma:index="28" nillable="true" ma:displayName="Records Management Highlighter" ma:description="Provides early and critical warning for files and records which will be deleted according to the retention policy" ma:internalName="Records_x0020_Management_x0020_Highlighter">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g87c9b03589646a0aa0e1f968aefea8e xmlns="cb687967-b5c0-4208-b2ea-d8ca691983c1">
      <Terms xmlns="http://schemas.microsoft.com/office/infopath/2007/PartnerControls">
        <TermInfo xmlns="http://schemas.microsoft.com/office/infopath/2007/PartnerControls">
          <TermName xmlns="http://schemas.microsoft.com/office/infopath/2007/PartnerControls">2016-2017</TermName>
          <TermId xmlns="http://schemas.microsoft.com/office/infopath/2007/PartnerControls">20b4e172-07aa-4d4a-a0f8-6b71b612a333</TermId>
        </TermInfo>
      </Terms>
    </g87c9b03589646a0aa0e1f968aefea8e>
    <hb9bafa30376421f83209c4ea72e6788 xmlns="cb687967-b5c0-4208-b2ea-d8ca691983c1">
      <Terms xmlns="http://schemas.microsoft.com/office/infopath/2007/PartnerControls">
        <TermInfo xmlns="http://schemas.microsoft.com/office/infopath/2007/PartnerControls">
          <TermName xmlns="http://schemas.microsoft.com/office/infopath/2007/PartnerControls">Audit Strategy</TermName>
          <TermId xmlns="http://schemas.microsoft.com/office/infopath/2007/PartnerControls">f0e7bea9-4ff7-480b-bdc5-2a7269d579f0</TermId>
        </TermInfo>
      </Terms>
    </hb9bafa30376421f83209c4ea72e6788>
    <j4eabcd22048400aab837f9e44738912 xmlns="cb687967-b5c0-4208-b2ea-d8ca691983c1">
      <Terms xmlns="http://schemas.microsoft.com/office/infopath/2007/PartnerControls">
        <TermInfo xmlns="http://schemas.microsoft.com/office/infopath/2007/PartnerControls">
          <TermName xmlns="http://schemas.microsoft.com/office/infopath/2007/PartnerControls">Controlled</TermName>
          <TermId xmlns="http://schemas.microsoft.com/office/infopath/2007/PartnerControls">6f536c77-3d4a-4f65-81bb-60aaeffbf255</TermId>
        </TermInfo>
      </Terms>
    </j4eabcd22048400aab837f9e44738912>
    <TaxCatchAll xmlns="ccb59271-1a9c-494b-aab4-e5d3692b6bb8">
      <Value>414</Value>
      <Value>291</Value>
      <Value>2149</Value>
      <Value>25</Value>
      <Value>279</Value>
    </TaxCatchAll>
    <_dlc_ExpireDate xmlns="http://schemas.microsoft.com/sharepoint/v3">2019-05-28T15:51:52+00:00</_dlc_ExpireDate>
    <edbea0fd3ce14ff985d1b332cf4346fa xmlns="cb687967-b5c0-4208-b2ea-d8ca691983c1">
      <Terms xmlns="http://schemas.microsoft.com/office/infopath/2007/PartnerControls">
        <TermInfo xmlns="http://schemas.microsoft.com/office/infopath/2007/PartnerControls">
          <TermName xmlns="http://schemas.microsoft.com/office/infopath/2007/PartnerControls">Complete</TermName>
          <TermId xmlns="http://schemas.microsoft.com/office/infopath/2007/PartnerControls">db7f31b0-2f75-4fab-9175-364e6925ac00</TermId>
        </TermInfo>
      </Terms>
    </edbea0fd3ce14ff985d1b332cf4346fa>
    <File_x0020_Type0 xmlns="9024f985-8946-4005-997b-9019234b412b"/>
    <Highlighter xmlns="861488cc-c020-4604-a0c4-7673b58cdc5e" xsi:nil="true"/>
    <IconOverlay xmlns="http://schemas.microsoft.com/sharepoint/v4" xsi:nil="true"/>
    <ba727c48698146618ab9cbcc50b05536 xmlns="cb687967-b5c0-4208-b2ea-d8ca691983c1">
      <Terms xmlns="http://schemas.microsoft.com/office/infopath/2007/PartnerControls">
        <TermInfo xmlns="http://schemas.microsoft.com/office/infopath/2007/PartnerControls">
          <TermName xmlns="http://schemas.microsoft.com/office/infopath/2007/PartnerControls">Internal</TermName>
          <TermId xmlns="http://schemas.microsoft.com/office/infopath/2007/PartnerControls">f221fab8-0731-4cd6-ad9e-0ff79da95c38</TermId>
        </TermInfo>
      </Terms>
    </ba727c48698146618ab9cbcc50b05536>
    <Description1 xmlns="cb687967-b5c0-4208-b2ea-d8ca691983c1" xsi:nil="true"/>
    <_dlc_ExpireDateSaved xmlns="http://schemas.microsoft.com/sharepoint/v3" xsi:nil="true"/>
  </documentManagement>
</p:properties>
</file>

<file path=customXml/item4.xml><?xml version="1.0" encoding="utf-8"?>
<?mso-contentType ?>
<SharedContentType xmlns="Microsoft.SharePoint.Taxonomy.ContentTypeSync" SourceId="d22a52a1-c258-4600-a50e-6d1ba6a29ca5" ContentTypeId="0x0101" PreviousValue="false"/>
</file>

<file path=customXml/item5.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6.xml><?xml version="1.0" encoding="utf-8"?>
<?mso-contentType ?>
<p:Policy xmlns:p="office.server.policy" id="" local="true">
  <p:Name>CT_Standard</p:Name>
  <p:Description>Standard 18 month retention for Documents and 7 years for Records. Note this is currently using a placeholder workflow which is intended to be replaced</p:Description>
  <p:Statement>Documents will be retained for 18 months after last modified. Records will be retained for 7 years before undergoing review.</p:Statement>
  <p:PolicyItems>
    <p:PolicyItem featureId="Microsoft.Office.RecordsManagement.PolicyFeatures.Expiration" staticId="0x0101002651B69664B57D42B5D65DE99314DA850101" UniqueId="f7e31884-e50b-4827-841f-841042ef4e49">
      <p:Name>Retention</p:Name>
      <p:Description>Automatic scheduling of content for processing, and performing a retention action on content that has reached its due date.</p:Description>
      <p:CustomData>
        <Schedules nextStageId="6" default="false">
          <Schedule type="Default">
            <stages>
              <data stageId="3" stageDeleted="true"/>
              <data stageId="5">
                <formula id="Microsoft.Office.RecordsManagement.PolicyFeatures.Expiration.Formula.BuiltIn">
                  <number>6</number>
                  <property>Modified</property>
                  <propertyId>28cf69c5-fa48-462a-b5cd-27b6f9d2bd5f</propertyId>
                  <period>months</period>
                </formula>
                <action type="action" id="Microsoft.Office.RecordsManagement.PolicyFeatures.Expiration.Action.DeletePreviousVersions"/>
              </data>
              <data stageId="1">
                <formula id="Microsoft.Office.RecordsManagement.PolicyFeatures.Expiration.Formula.BuiltIn">
                  <number>18</number>
                  <property>Modified</property>
                  <propertyId>28cf69c5-fa48-462a-b5cd-27b6f9d2bd5f</propertyId>
                  <period>months</period>
                </formula>
                <action type="action" id="Microsoft.Office.RecordsManagement.PolicyFeatures.Expiration.Action.MoveToRecycleBin"/>
              </data>
            </stages>
          </Schedule>
          <Schedule type="Record">
            <stages>
              <data stageId="4">
                <formula id="Microsoft.Office.RecordsManagement.PolicyFeatures.Expiration.Formula.BuiltIn">
                  <number>1</number>
                  <property>_vti_ItemDeclaredRecord</property>
                  <propertyId>f9a44731-84eb-43a4-9973-cd2953ad8646</propertyId>
                  <period>days</period>
                </formula>
                <action type="action" id="Microsoft.Office.RecordsManagement.PolicyFeatures.Expiration.Action.DeletePreviousVersions"/>
              </data>
              <data stageId="2">
                <formula id="Microsoft.Office.RecordsManagement.PolicyFeatures.Expiration.Formula.BuiltIn">
                  <number>7</number>
                  <property>_vti_ItemDeclaredRecord</property>
                  <propertyId>f9a44731-84eb-43a4-9973-cd2953ad8646</propertyId>
                  <period>years</period>
                </formula>
                <action type="workflow" id="3339e3d9-e101-48b8-b787-f56de9957fea"/>
              </data>
            </stages>
          </Schedule>
        </Schedules>
      </p:CustomData>
    </p:PolicyItem>
  </p:PolicyItems>
</p:Policy>
</file>

<file path=customXml/itemProps1.xml><?xml version="1.0" encoding="utf-8"?>
<ds:datastoreItem xmlns:ds="http://schemas.openxmlformats.org/officeDocument/2006/customXml" ds:itemID="{8BCF2D82-9C99-4588-904A-D26A63C9FD43}">
  <ds:schemaRefs>
    <ds:schemaRef ds:uri="http://schemas.microsoft.com/sharepoint/v3/contenttype/forms"/>
  </ds:schemaRefs>
</ds:datastoreItem>
</file>

<file path=customXml/itemProps2.xml><?xml version="1.0" encoding="utf-8"?>
<ds:datastoreItem xmlns:ds="http://schemas.openxmlformats.org/officeDocument/2006/customXml" ds:itemID="{4B78B344-0147-4196-8E7E-97A6AD8138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b687967-b5c0-4208-b2ea-d8ca691983c1"/>
    <ds:schemaRef ds:uri="ccb59271-1a9c-494b-aab4-e5d3692b6bb8"/>
    <ds:schemaRef ds:uri="9024f985-8946-4005-997b-9019234b412b"/>
    <ds:schemaRef ds:uri="http://schemas.microsoft.com/sharepoint/v4"/>
    <ds:schemaRef ds:uri="861488cc-c020-4604-a0c4-7673b58cdc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E262FC3-F604-4DB4-91FA-9745BA0088F4}">
  <ds:schemaRefs>
    <ds:schemaRef ds:uri="ccb59271-1a9c-494b-aab4-e5d3692b6bb8"/>
    <ds:schemaRef ds:uri="9024f985-8946-4005-997b-9019234b412b"/>
    <ds:schemaRef ds:uri="http://purl.org/dc/terms/"/>
    <ds:schemaRef ds:uri="http://schemas.openxmlformats.org/package/2006/metadata/core-properties"/>
    <ds:schemaRef ds:uri="http://purl.org/dc/dcmitype/"/>
    <ds:schemaRef ds:uri="http://schemas.microsoft.com/office/infopath/2007/PartnerControls"/>
    <ds:schemaRef ds:uri="http://purl.org/dc/elements/1.1/"/>
    <ds:schemaRef ds:uri="http://schemas.microsoft.com/sharepoint/v3"/>
    <ds:schemaRef ds:uri="861488cc-c020-4604-a0c4-7673b58cdc5e"/>
    <ds:schemaRef ds:uri="http://schemas.microsoft.com/office/2006/documentManagement/types"/>
    <ds:schemaRef ds:uri="cb687967-b5c0-4208-b2ea-d8ca691983c1"/>
    <ds:schemaRef ds:uri="http://schemas.microsoft.com/sharepoint/v4"/>
    <ds:schemaRef ds:uri="http://schemas.microsoft.com/office/2006/metadata/properties"/>
    <ds:schemaRef ds:uri="http://www.w3.org/XML/1998/namespace"/>
  </ds:schemaRefs>
</ds:datastoreItem>
</file>

<file path=customXml/itemProps4.xml><?xml version="1.0" encoding="utf-8"?>
<ds:datastoreItem xmlns:ds="http://schemas.openxmlformats.org/officeDocument/2006/customXml" ds:itemID="{037D5BC3-8D98-45A3-8366-8582BF513AC4}">
  <ds:schemaRefs>
    <ds:schemaRef ds:uri="Microsoft.SharePoint.Taxonomy.ContentTypeSync"/>
  </ds:schemaRefs>
</ds:datastoreItem>
</file>

<file path=customXml/itemProps5.xml><?xml version="1.0" encoding="utf-8"?>
<ds:datastoreItem xmlns:ds="http://schemas.openxmlformats.org/officeDocument/2006/customXml" ds:itemID="{668FE272-397B-4C67-92EA-3475EFBAEC93}">
  <ds:schemaRefs>
    <ds:schemaRef ds:uri="http://schemas.microsoft.com/sharepoint/events"/>
  </ds:schemaRefs>
</ds:datastoreItem>
</file>

<file path=customXml/itemProps6.xml><?xml version="1.0" encoding="utf-8"?>
<ds:datastoreItem xmlns:ds="http://schemas.openxmlformats.org/officeDocument/2006/customXml" ds:itemID="{A98F3167-E0E0-42F3-9AD3-3B2A0B989A05}">
  <ds:schemaRefs>
    <ds:schemaRef ds:uri="office.server.polic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Blue parking badges</vt:lpstr>
      <vt:lpstr>Payroll</vt:lpstr>
      <vt:lpstr>Council tax SPD</vt:lpstr>
      <vt:lpstr>Payments to care providers</vt:lpstr>
      <vt:lpstr>Benefits</vt:lpstr>
      <vt:lpstr>Creditors</vt:lpstr>
      <vt:lpstr>Student funding</vt:lpstr>
      <vt:lpstr>Pensions</vt:lpstr>
      <vt:lpstr>Housing waiting lists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Citrix-default</dc:creator>
  <cp:lastModifiedBy>bstoddart</cp:lastModifiedBy>
  <dcterms:created xsi:type="dcterms:W3CDTF">2018-10-11T10:12:39Z</dcterms:created>
  <dcterms:modified xsi:type="dcterms:W3CDTF">2018-11-29T11:34:46Z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policyId">
    <vt:lpwstr>0x0101002651B69664B57D42B5D65DE99314DA850101</vt:lpwstr>
  </property>
  <property fmtid="{D5CDD505-2E9C-101B-9397-08002B2CF9AE}" pid="3" name="ContentTypeId">
    <vt:lpwstr>0x0101002651B69664B57D42B5D65DE99314DA850101002B211099BC551F4E8C976A8AE640045A</vt:lpwstr>
  </property>
  <property fmtid="{D5CDD505-2E9C-101B-9397-08002B2CF9AE}" pid="4" name="ItemRetentionFormula">
    <vt:lpwstr>&lt;formula id="Microsoft.Office.RecordsManagement.PolicyFeatures.Expiration.Formula.BuiltIn"&gt;&lt;number&gt;6&lt;/number&gt;&lt;property&gt;Modified&lt;/property&gt;&lt;propertyId&gt;28cf69c5-fa48-462a-b5cd-27b6f9d2bd5f&lt;/propertyId&gt;&lt;period&gt;months&lt;/period&gt;&lt;/formula&gt;</vt:lpwstr>
  </property>
  <property fmtid="{D5CDD505-2E9C-101B-9397-08002B2CF9AE}" pid="5" name="Information Owner">
    <vt:lpwstr>291;#Audit Strategy|f0e7bea9-4ff7-480b-bdc5-2a7269d579f0</vt:lpwstr>
  </property>
  <property fmtid="{D5CDD505-2E9C-101B-9397-08002B2CF9AE}" pid="6" name="Classification">
    <vt:lpwstr>279;#Controlled|6f536c77-3d4a-4f65-81bb-60aaeffbf255</vt:lpwstr>
  </property>
  <property fmtid="{D5CDD505-2E9C-101B-9397-08002B2CF9AE}" pid="7" name="Document Status">
    <vt:lpwstr>25;#Complete|db7f31b0-2f75-4fab-9175-364e6925ac00</vt:lpwstr>
  </property>
  <property fmtid="{D5CDD505-2E9C-101B-9397-08002B2CF9AE}" pid="8" name="Audit Year">
    <vt:lpwstr>2149;#2016-2017|20b4e172-07aa-4d4a-a0f8-6b71b612a333</vt:lpwstr>
  </property>
  <property fmtid="{D5CDD505-2E9C-101B-9397-08002B2CF9AE}" pid="9" name="Audience1">
    <vt:lpwstr>414;#Internal|f221fab8-0731-4cd6-ad9e-0ff79da95c38</vt:lpwstr>
  </property>
</Properties>
</file>